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9345" activeTab="3"/>
  </bookViews>
  <sheets>
    <sheet name="Прямі Договори" sheetId="1" r:id="rId1"/>
    <sheet name="Аукціони" sheetId="2" r:id="rId2"/>
    <sheet name="Загальна реалізація" sheetId="3" r:id="rId3"/>
    <sheet name="Загальна заготівля" sheetId="4" r:id="rId4"/>
  </sheets>
  <calcPr calcId="145621"/>
</workbook>
</file>

<file path=xl/calcChain.xml><?xml version="1.0" encoding="utf-8"?>
<calcChain xmlns="http://schemas.openxmlformats.org/spreadsheetml/2006/main">
  <c r="AK27" i="3" l="1"/>
  <c r="AI27" i="3"/>
  <c r="AK22" i="3"/>
  <c r="AI22" i="3"/>
  <c r="AK17" i="3"/>
  <c r="AI17" i="3"/>
  <c r="AN22" i="1"/>
  <c r="AL22" i="1"/>
  <c r="AN27" i="1"/>
  <c r="AL27" i="1"/>
  <c r="J30" i="4"/>
  <c r="J6" i="4"/>
  <c r="J21" i="4"/>
  <c r="AP36" i="2"/>
  <c r="AP5" i="3"/>
  <c r="AP32" i="3" s="1"/>
  <c r="I16" i="4"/>
  <c r="AB31" i="3"/>
  <c r="Z31" i="3"/>
  <c r="Y17" i="3"/>
  <c r="W17" i="3"/>
  <c r="J22" i="3"/>
  <c r="H22" i="3"/>
  <c r="G22" i="3"/>
  <c r="E22" i="3"/>
  <c r="G11" i="3"/>
  <c r="E11" i="3"/>
  <c r="J22" i="2"/>
  <c r="H22" i="2"/>
  <c r="G22" i="2"/>
  <c r="E22" i="2"/>
  <c r="G22" i="1"/>
  <c r="E22" i="1"/>
  <c r="AA26" i="3"/>
  <c r="AA25" i="3"/>
  <c r="AA24" i="3"/>
  <c r="AA23" i="3"/>
  <c r="AB22" i="3"/>
  <c r="Z22" i="3"/>
  <c r="AA6" i="3"/>
  <c r="AA5" i="3"/>
  <c r="H30" i="4"/>
</calcChain>
</file>

<file path=xl/sharedStrings.xml><?xml version="1.0" encoding="utf-8"?>
<sst xmlns="http://schemas.openxmlformats.org/spreadsheetml/2006/main" count="369" uniqueCount="52">
  <si>
    <t>Продукція</t>
  </si>
  <si>
    <t>Порода</t>
  </si>
  <si>
    <t>клас якості</t>
  </si>
  <si>
    <t>Об'єм</t>
  </si>
  <si>
    <t>Ціна</t>
  </si>
  <si>
    <t>Сума без ПДВ</t>
  </si>
  <si>
    <t>Деревина дров'яна НП</t>
  </si>
  <si>
    <t>Деревина дров'яна ПВ EN</t>
  </si>
  <si>
    <t>Круглі лісоматеріали EN Аукціон</t>
  </si>
  <si>
    <t>Береза</t>
  </si>
  <si>
    <t>C</t>
  </si>
  <si>
    <t>D</t>
  </si>
  <si>
    <t>Бук</t>
  </si>
  <si>
    <t>Дуб</t>
  </si>
  <si>
    <t>Сосна</t>
  </si>
  <si>
    <t>A</t>
  </si>
  <si>
    <t>B</t>
  </si>
  <si>
    <t>Ялина</t>
  </si>
  <si>
    <t>Ялиця</t>
  </si>
  <si>
    <t>Разом</t>
  </si>
  <si>
    <t>Круглі лісоматеріали EN</t>
  </si>
  <si>
    <t>НПП "Гуцульщина"</t>
  </si>
  <si>
    <t>Карпатський біосферний заповідник</t>
  </si>
  <si>
    <t>НПП "Черемоський"</t>
  </si>
  <si>
    <t xml:space="preserve">НПП "Черемоський" </t>
  </si>
  <si>
    <t>НПП "Кременецькі гори"</t>
  </si>
  <si>
    <t>НПП "Кременецькі гори</t>
  </si>
  <si>
    <t>Ужанський НПП</t>
  </si>
  <si>
    <t>НПП "Верховинський"</t>
  </si>
  <si>
    <t xml:space="preserve"> НПП "Верховинський"</t>
  </si>
  <si>
    <t>НПП "Вижницький"</t>
  </si>
  <si>
    <t>Яворівський НПП</t>
  </si>
  <si>
    <t>НПП "Синевир"</t>
  </si>
  <si>
    <t>Поліський природний заповідник</t>
  </si>
  <si>
    <t>за заявами місцевому населенню</t>
  </si>
  <si>
    <t>D (10-14)</t>
  </si>
  <si>
    <t>D (15-19)</t>
  </si>
  <si>
    <t>D (20-24)</t>
  </si>
  <si>
    <t>D (25-29)</t>
  </si>
  <si>
    <t>D (30-34)</t>
  </si>
  <si>
    <t>D (35-39)</t>
  </si>
  <si>
    <t xml:space="preserve">Круглі лісоматеріали EN </t>
  </si>
  <si>
    <t>D     (10-14)</t>
  </si>
  <si>
    <t>D     (15-19)</t>
  </si>
  <si>
    <t>D     (20-24)</t>
  </si>
  <si>
    <t>D     (25-29)</t>
  </si>
  <si>
    <t>D     (30-34)</t>
  </si>
  <si>
    <t>D     (35-39)</t>
  </si>
  <si>
    <t>Гетьманський НПП</t>
  </si>
  <si>
    <t>Ічнянський НПП</t>
  </si>
  <si>
    <t>Карпатський НПП</t>
  </si>
  <si>
    <t>Карпатський національний природний парк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</si>
</sst>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5" x14ac:knownFonts="1">
    <font>
      <sz val="12"/>
      <name val="Calibri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rgb="FFF9F97B"/>
        <bgColor rgb="FFFFFF99"/>
      </patternFill>
    </fill>
    <fill>
      <patternFill patternType="solid">
        <fgColor rgb="FFF9F97B"/>
        <bgColor indexed="64"/>
      </patternFill>
    </fill>
    <fill>
      <patternFill patternType="solid">
        <fgColor theme="7" tint="0.79998168889431442"/>
        <bgColor rgb="FFFFFFCC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993300"/>
      </right>
      <top style="thin">
        <color rgb="FF993300"/>
      </top>
      <bottom style="medium">
        <color rgb="FF000000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medium">
        <color rgb="FF000000"/>
      </bottom>
      <diagonal/>
    </border>
    <border>
      <left style="thin">
        <color rgb="FF993300"/>
      </left>
      <right style="medium">
        <color rgb="FF000000"/>
      </right>
      <top style="thin">
        <color rgb="FF9933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993300"/>
      </right>
      <top/>
      <bottom style="thin">
        <color rgb="FF993300"/>
      </bottom>
      <diagonal/>
    </border>
    <border>
      <left style="thin">
        <color rgb="FF993300"/>
      </left>
      <right style="thin">
        <color rgb="FF993300"/>
      </right>
      <top/>
      <bottom style="thin">
        <color rgb="FF993300"/>
      </bottom>
      <diagonal/>
    </border>
    <border>
      <left style="thin">
        <color rgb="FF993300"/>
      </left>
      <right style="medium">
        <color rgb="FF000000"/>
      </right>
      <top/>
      <bottom style="thin">
        <color rgb="FF9933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/>
    <xf numFmtId="0" fontId="4" fillId="3" borderId="4" xfId="0" applyFont="1" applyFill="1" applyBorder="1" applyAlignment="1">
      <alignment vertical="top" wrapText="1"/>
    </xf>
    <xf numFmtId="3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top" wrapText="1"/>
    </xf>
    <xf numFmtId="3" fontId="4" fillId="4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/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/>
    <xf numFmtId="0" fontId="4" fillId="8" borderId="4" xfId="0" applyFont="1" applyFill="1" applyBorder="1" applyAlignment="1">
      <alignment vertical="top" wrapText="1"/>
    </xf>
    <xf numFmtId="165" fontId="4" fillId="8" borderId="4" xfId="0" applyNumberFormat="1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/>
    <xf numFmtId="166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top" wrapText="1"/>
    </xf>
    <xf numFmtId="3" fontId="4" fillId="10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6" fontId="4" fillId="10" borderId="4" xfId="0" applyNumberFormat="1" applyFont="1" applyFill="1" applyBorder="1" applyAlignment="1">
      <alignment horizontal="center" vertical="center"/>
    </xf>
    <xf numFmtId="4" fontId="4" fillId="10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top"/>
    </xf>
    <xf numFmtId="165" fontId="4" fillId="6" borderId="4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166" fontId="4" fillId="8" borderId="4" xfId="0" applyNumberFormat="1" applyFont="1" applyFill="1" applyBorder="1" applyAlignment="1">
      <alignment horizontal="center" vertical="center" wrapText="1"/>
    </xf>
    <xf numFmtId="3" fontId="4" fillId="10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166" fontId="4" fillId="6" borderId="4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1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/>
    <xf numFmtId="0" fontId="4" fillId="5" borderId="5" xfId="0" applyFont="1" applyFill="1" applyBorder="1" applyAlignment="1"/>
    <xf numFmtId="0" fontId="4" fillId="0" borderId="5" xfId="0" applyFont="1" applyBorder="1" applyAlignment="1"/>
    <xf numFmtId="0" fontId="4" fillId="6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4" fillId="9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F9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1"/>
  <sheetViews>
    <sheetView topLeftCell="W22" workbookViewId="0">
      <selection activeCell="AF37" sqref="AF37"/>
    </sheetView>
  </sheetViews>
  <sheetFormatPr defaultColWidth="12.625" defaultRowHeight="15" customHeight="1" x14ac:dyDescent="0.25"/>
  <cols>
    <col min="1" max="1" width="18.125" customWidth="1"/>
    <col min="2" max="2" width="6.625" customWidth="1"/>
    <col min="3" max="3" width="7.5" customWidth="1"/>
    <col min="4" max="4" width="9.25" customWidth="1"/>
    <col min="5" max="6" width="7.125" customWidth="1"/>
    <col min="7" max="10" width="7.625" customWidth="1"/>
    <col min="11" max="11" width="7.5" customWidth="1"/>
    <col min="12" max="12" width="7.375" customWidth="1"/>
    <col min="13" max="13" width="8.625" customWidth="1"/>
    <col min="14" max="14" width="8" customWidth="1"/>
    <col min="15" max="15" width="7.75" customWidth="1"/>
    <col min="16" max="16" width="8" customWidth="1"/>
    <col min="17" max="17" width="6.75" customWidth="1"/>
    <col min="18" max="18" width="6.875" customWidth="1"/>
    <col min="19" max="19" width="8.25" customWidth="1"/>
    <col min="20" max="20" width="9.125" customWidth="1"/>
    <col min="21" max="22" width="8.625" customWidth="1"/>
    <col min="23" max="23" width="9.375" customWidth="1"/>
    <col min="24" max="24" width="9" customWidth="1"/>
    <col min="25" max="25" width="10.625" customWidth="1"/>
    <col min="26" max="26" width="6.875" customWidth="1"/>
    <col min="27" max="27" width="5.875" customWidth="1"/>
    <col min="28" max="29" width="8.125" customWidth="1"/>
    <col min="30" max="30" width="7.75" customWidth="1"/>
    <col min="31" max="31" width="9.625" customWidth="1"/>
    <col min="32" max="32" width="8" customWidth="1"/>
    <col min="33" max="33" width="7.375" customWidth="1"/>
    <col min="34" max="34" width="7.875" customWidth="1"/>
    <col min="35" max="35" width="7.25" customWidth="1"/>
    <col min="36" max="36" width="6.75" customWidth="1"/>
    <col min="37" max="37" width="7.5" customWidth="1"/>
    <col min="38" max="38" width="8" customWidth="1"/>
    <col min="39" max="39" width="7.875" customWidth="1"/>
    <col min="40" max="40" width="8.125" customWidth="1"/>
  </cols>
  <sheetData>
    <row r="2" spans="1:40" ht="34.5" customHeight="1" x14ac:dyDescent="0.25">
      <c r="A2" s="28" t="s">
        <v>0</v>
      </c>
      <c r="B2" s="29" t="s">
        <v>21</v>
      </c>
      <c r="C2" s="31"/>
      <c r="D2" s="31"/>
      <c r="E2" s="31" t="s">
        <v>22</v>
      </c>
      <c r="F2" s="31"/>
      <c r="G2" s="31"/>
      <c r="H2" s="29" t="s">
        <v>23</v>
      </c>
      <c r="I2" s="31"/>
      <c r="J2" s="31"/>
      <c r="K2" s="31" t="s">
        <v>25</v>
      </c>
      <c r="L2" s="31"/>
      <c r="M2" s="31"/>
      <c r="N2" s="31" t="s">
        <v>27</v>
      </c>
      <c r="O2" s="31"/>
      <c r="P2" s="31"/>
      <c r="Q2" s="31" t="s">
        <v>28</v>
      </c>
      <c r="R2" s="31"/>
      <c r="S2" s="31"/>
      <c r="T2" s="31" t="s">
        <v>30</v>
      </c>
      <c r="U2" s="31"/>
      <c r="V2" s="31"/>
      <c r="W2" s="31" t="s">
        <v>31</v>
      </c>
      <c r="X2" s="31"/>
      <c r="Y2" s="31"/>
      <c r="Z2" s="31" t="s">
        <v>32</v>
      </c>
      <c r="AA2" s="31"/>
      <c r="AB2" s="31"/>
      <c r="AC2" s="31" t="s">
        <v>33</v>
      </c>
      <c r="AD2" s="31"/>
      <c r="AE2" s="31"/>
      <c r="AF2" s="31" t="s">
        <v>48</v>
      </c>
      <c r="AG2" s="31"/>
      <c r="AH2" s="58"/>
      <c r="AI2" s="52" t="s">
        <v>49</v>
      </c>
      <c r="AJ2" s="52"/>
      <c r="AK2" s="52"/>
      <c r="AL2" s="52" t="s">
        <v>50</v>
      </c>
      <c r="AM2" s="52"/>
      <c r="AN2" s="52"/>
    </row>
    <row r="3" spans="1:40" ht="15.75" customHeight="1" x14ac:dyDescent="0.25">
      <c r="A3" s="28" t="s">
        <v>1</v>
      </c>
      <c r="B3" s="29"/>
      <c r="C3" s="31"/>
      <c r="D3" s="31"/>
      <c r="E3" s="31"/>
      <c r="F3" s="31"/>
      <c r="G3" s="31"/>
      <c r="H3" s="31"/>
      <c r="I3" s="31"/>
      <c r="J3" s="31"/>
      <c r="K3" s="58"/>
      <c r="L3" s="59"/>
      <c r="M3" s="60"/>
      <c r="N3" s="58"/>
      <c r="O3" s="59"/>
      <c r="P3" s="60"/>
      <c r="Q3" s="61"/>
      <c r="R3" s="61"/>
      <c r="S3" s="61"/>
      <c r="T3" s="58"/>
      <c r="U3" s="59"/>
      <c r="V3" s="60"/>
      <c r="W3" s="58"/>
      <c r="X3" s="59"/>
      <c r="Y3" s="60"/>
      <c r="Z3" s="58"/>
      <c r="AA3" s="59"/>
      <c r="AB3" s="60"/>
      <c r="AC3" s="58"/>
      <c r="AD3" s="59"/>
      <c r="AE3" s="60"/>
      <c r="AF3" s="58"/>
      <c r="AG3" s="59"/>
      <c r="AH3" s="59"/>
      <c r="AI3" s="53"/>
      <c r="AJ3" s="54"/>
      <c r="AK3" s="55"/>
      <c r="AL3" s="53"/>
      <c r="AM3" s="54"/>
      <c r="AN3" s="55"/>
    </row>
    <row r="4" spans="1:40" ht="28.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3</v>
      </c>
      <c r="F4" s="28" t="s">
        <v>4</v>
      </c>
      <c r="G4" s="28" t="s">
        <v>5</v>
      </c>
      <c r="H4" s="28" t="s">
        <v>3</v>
      </c>
      <c r="I4" s="28" t="s">
        <v>4</v>
      </c>
      <c r="J4" s="28" t="s">
        <v>5</v>
      </c>
      <c r="K4" s="28" t="s">
        <v>3</v>
      </c>
      <c r="L4" s="28" t="s">
        <v>4</v>
      </c>
      <c r="M4" s="28" t="s">
        <v>5</v>
      </c>
      <c r="N4" s="28" t="s">
        <v>3</v>
      </c>
      <c r="O4" s="28" t="s">
        <v>4</v>
      </c>
      <c r="P4" s="28" t="s">
        <v>5</v>
      </c>
      <c r="Q4" s="28" t="s">
        <v>3</v>
      </c>
      <c r="R4" s="28" t="s">
        <v>4</v>
      </c>
      <c r="S4" s="28" t="s">
        <v>5</v>
      </c>
      <c r="T4" s="28" t="s">
        <v>3</v>
      </c>
      <c r="U4" s="28" t="s">
        <v>4</v>
      </c>
      <c r="V4" s="28" t="s">
        <v>5</v>
      </c>
      <c r="W4" s="28" t="s">
        <v>3</v>
      </c>
      <c r="X4" s="28" t="s">
        <v>4</v>
      </c>
      <c r="Y4" s="28" t="s">
        <v>5</v>
      </c>
      <c r="Z4" s="28" t="s">
        <v>3</v>
      </c>
      <c r="AA4" s="28" t="s">
        <v>4</v>
      </c>
      <c r="AB4" s="28" t="s">
        <v>5</v>
      </c>
      <c r="AC4" s="28" t="s">
        <v>3</v>
      </c>
      <c r="AD4" s="28" t="s">
        <v>4</v>
      </c>
      <c r="AE4" s="28" t="s">
        <v>5</v>
      </c>
      <c r="AF4" s="28" t="s">
        <v>3</v>
      </c>
      <c r="AG4" s="28" t="s">
        <v>4</v>
      </c>
      <c r="AH4" s="95" t="s">
        <v>5</v>
      </c>
      <c r="AI4" s="28" t="s">
        <v>3</v>
      </c>
      <c r="AJ4" s="28" t="s">
        <v>4</v>
      </c>
      <c r="AK4" s="28" t="s">
        <v>5</v>
      </c>
      <c r="AL4" s="28" t="s">
        <v>3</v>
      </c>
      <c r="AM4" s="28" t="s">
        <v>4</v>
      </c>
      <c r="AN4" s="28" t="s">
        <v>5</v>
      </c>
    </row>
    <row r="5" spans="1:40" ht="32.25" customHeight="1" x14ac:dyDescent="0.25">
      <c r="A5" s="33" t="s">
        <v>6</v>
      </c>
      <c r="B5" s="34">
        <v>114.66200000000001</v>
      </c>
      <c r="C5" s="35">
        <v>394.93</v>
      </c>
      <c r="D5" s="36">
        <v>45283.26</v>
      </c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>
        <v>889.75900000000001</v>
      </c>
      <c r="U5" s="36">
        <v>218.91</v>
      </c>
      <c r="V5" s="36">
        <v>194779.27</v>
      </c>
      <c r="W5" s="37">
        <v>265.75299999999999</v>
      </c>
      <c r="X5" s="37">
        <v>577.65</v>
      </c>
      <c r="Y5" s="37">
        <v>153511.18</v>
      </c>
      <c r="Z5" s="38"/>
      <c r="AA5" s="38"/>
      <c r="AB5" s="38"/>
      <c r="AC5" s="38"/>
      <c r="AD5" s="38"/>
      <c r="AE5" s="38"/>
      <c r="AF5" s="38"/>
      <c r="AG5" s="38"/>
      <c r="AH5" s="96"/>
      <c r="AI5" s="35">
        <v>885</v>
      </c>
      <c r="AJ5" s="35">
        <v>194</v>
      </c>
      <c r="AK5" s="35">
        <v>171690</v>
      </c>
      <c r="AL5" s="35">
        <v>46</v>
      </c>
      <c r="AM5" s="35">
        <v>300</v>
      </c>
      <c r="AN5" s="35">
        <v>13800</v>
      </c>
    </row>
    <row r="6" spans="1:40" ht="31.5" customHeight="1" x14ac:dyDescent="0.25">
      <c r="A6" s="33" t="s">
        <v>7</v>
      </c>
      <c r="B6" s="35">
        <v>34</v>
      </c>
      <c r="C6" s="35">
        <v>575</v>
      </c>
      <c r="D6" s="35">
        <v>19550</v>
      </c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>
        <v>183</v>
      </c>
      <c r="U6" s="36">
        <v>216.56</v>
      </c>
      <c r="V6" s="36">
        <v>39630</v>
      </c>
      <c r="W6" s="37">
        <v>14.228</v>
      </c>
      <c r="X6" s="37">
        <v>1120</v>
      </c>
      <c r="Y6" s="37">
        <v>15935.36</v>
      </c>
      <c r="Z6" s="38"/>
      <c r="AA6" s="38"/>
      <c r="AB6" s="38"/>
      <c r="AC6" s="38"/>
      <c r="AD6" s="38"/>
      <c r="AE6" s="38"/>
      <c r="AF6" s="38"/>
      <c r="AG6" s="38"/>
      <c r="AH6" s="96"/>
      <c r="AI6" s="35"/>
      <c r="AJ6" s="35"/>
      <c r="AK6" s="35"/>
      <c r="AL6" s="35">
        <v>0</v>
      </c>
      <c r="AM6" s="35"/>
      <c r="AN6" s="35">
        <v>0</v>
      </c>
    </row>
    <row r="7" spans="1:40" ht="31.5" customHeight="1" x14ac:dyDescent="0.25">
      <c r="A7" s="33" t="s">
        <v>41</v>
      </c>
      <c r="B7" s="35"/>
      <c r="C7" s="35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>
        <v>181.405</v>
      </c>
      <c r="U7" s="36">
        <v>1102.69</v>
      </c>
      <c r="V7" s="36">
        <v>200033.12</v>
      </c>
      <c r="W7" s="37">
        <v>53.113</v>
      </c>
      <c r="X7" s="37">
        <v>2281.83</v>
      </c>
      <c r="Y7" s="37">
        <v>121195.02</v>
      </c>
      <c r="Z7" s="38"/>
      <c r="AA7" s="38"/>
      <c r="AB7" s="38"/>
      <c r="AC7" s="38"/>
      <c r="AD7" s="38"/>
      <c r="AE7" s="38"/>
      <c r="AF7" s="38"/>
      <c r="AG7" s="38"/>
      <c r="AH7" s="96"/>
      <c r="AI7" s="35">
        <v>12</v>
      </c>
      <c r="AJ7" s="35">
        <v>1715</v>
      </c>
      <c r="AK7" s="35">
        <v>18252</v>
      </c>
      <c r="AL7" s="35"/>
      <c r="AM7" s="35"/>
      <c r="AN7" s="35"/>
    </row>
    <row r="8" spans="1:40" ht="15" customHeight="1" x14ac:dyDescent="0.25">
      <c r="A8" s="41" t="s">
        <v>9</v>
      </c>
      <c r="B8" s="42"/>
      <c r="C8" s="42"/>
      <c r="D8" s="42"/>
      <c r="E8" s="43"/>
      <c r="F8" s="43"/>
      <c r="G8" s="43"/>
      <c r="H8" s="43"/>
      <c r="I8" s="43"/>
      <c r="J8" s="43"/>
      <c r="K8" s="4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42"/>
      <c r="X8" s="42"/>
      <c r="Y8" s="42"/>
      <c r="Z8" s="27"/>
      <c r="AA8" s="27"/>
      <c r="AB8" s="27"/>
      <c r="AC8" s="27"/>
      <c r="AD8" s="27"/>
      <c r="AE8" s="27"/>
      <c r="AF8" s="27"/>
      <c r="AG8" s="27"/>
      <c r="AH8" s="97"/>
      <c r="AI8" s="16"/>
      <c r="AJ8" s="16"/>
      <c r="AK8" s="16"/>
      <c r="AL8" s="16"/>
      <c r="AM8" s="16"/>
      <c r="AN8" s="16"/>
    </row>
    <row r="9" spans="1:40" ht="15.75" customHeight="1" x14ac:dyDescent="0.25">
      <c r="A9" s="18" t="s">
        <v>10</v>
      </c>
      <c r="B9" s="19"/>
      <c r="C9" s="19"/>
      <c r="D9" s="19"/>
      <c r="E9" s="17"/>
      <c r="F9" s="17"/>
      <c r="G9" s="17"/>
      <c r="H9" s="17"/>
      <c r="I9" s="17"/>
      <c r="J9" s="17"/>
      <c r="K9" s="17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9"/>
      <c r="X9" s="19"/>
      <c r="Y9" s="19"/>
      <c r="Z9" s="11"/>
      <c r="AA9" s="11"/>
      <c r="AB9" s="11"/>
      <c r="AC9" s="11"/>
      <c r="AD9" s="11"/>
      <c r="AE9" s="11"/>
      <c r="AF9" s="11"/>
      <c r="AG9" s="11"/>
      <c r="AH9" s="98"/>
      <c r="AI9" s="19"/>
      <c r="AJ9" s="19"/>
      <c r="AK9" s="19"/>
      <c r="AL9" s="19"/>
      <c r="AM9" s="19"/>
      <c r="AN9" s="19"/>
    </row>
    <row r="10" spans="1:40" ht="15.75" customHeight="1" x14ac:dyDescent="0.25">
      <c r="A10" s="18" t="s">
        <v>11</v>
      </c>
      <c r="B10" s="19"/>
      <c r="C10" s="19"/>
      <c r="D10" s="19"/>
      <c r="E10" s="17"/>
      <c r="F10" s="17"/>
      <c r="G10" s="17"/>
      <c r="H10" s="17"/>
      <c r="I10" s="17"/>
      <c r="J10" s="17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9"/>
      <c r="X10" s="19"/>
      <c r="Y10" s="19"/>
      <c r="Z10" s="11"/>
      <c r="AA10" s="11"/>
      <c r="AB10" s="11"/>
      <c r="AC10" s="11"/>
      <c r="AD10" s="11"/>
      <c r="AE10" s="11"/>
      <c r="AF10" s="11"/>
      <c r="AG10" s="11"/>
      <c r="AH10" s="98"/>
      <c r="AI10" s="19"/>
      <c r="AJ10" s="19"/>
      <c r="AK10" s="19"/>
      <c r="AL10" s="19"/>
      <c r="AM10" s="19"/>
      <c r="AN10" s="19"/>
    </row>
    <row r="11" spans="1:40" ht="15.75" customHeight="1" x14ac:dyDescent="0.25">
      <c r="A11" s="41" t="s">
        <v>12</v>
      </c>
      <c r="B11" s="42"/>
      <c r="C11" s="42"/>
      <c r="D11" s="4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44">
        <v>5.2270000000000003</v>
      </c>
      <c r="U11" s="45">
        <v>1337.3</v>
      </c>
      <c r="V11" s="45">
        <v>6990.07</v>
      </c>
      <c r="W11" s="42"/>
      <c r="X11" s="42"/>
      <c r="Y11" s="42"/>
      <c r="Z11" s="27"/>
      <c r="AA11" s="27"/>
      <c r="AB11" s="27"/>
      <c r="AC11" s="27"/>
      <c r="AD11" s="27"/>
      <c r="AE11" s="27"/>
      <c r="AF11" s="27"/>
      <c r="AG11" s="27"/>
      <c r="AH11" s="97"/>
      <c r="AI11" s="42"/>
      <c r="AJ11" s="42"/>
      <c r="AK11" s="42"/>
      <c r="AL11" s="42"/>
      <c r="AM11" s="42"/>
      <c r="AN11" s="42"/>
    </row>
    <row r="12" spans="1:40" ht="15.75" customHeight="1" x14ac:dyDescent="0.25">
      <c r="A12" s="18" t="s">
        <v>10</v>
      </c>
      <c r="B12" s="19"/>
      <c r="C12" s="19"/>
      <c r="D12" s="1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1">
        <v>5.2270000000000003</v>
      </c>
      <c r="U12" s="22">
        <v>1337.3</v>
      </c>
      <c r="V12" s="22">
        <v>6990.07</v>
      </c>
      <c r="W12" s="19"/>
      <c r="X12" s="19"/>
      <c r="Y12" s="19"/>
      <c r="Z12" s="11"/>
      <c r="AA12" s="11"/>
      <c r="AB12" s="11"/>
      <c r="AC12" s="11"/>
      <c r="AD12" s="11"/>
      <c r="AE12" s="11"/>
      <c r="AF12" s="11"/>
      <c r="AG12" s="11"/>
      <c r="AH12" s="98"/>
      <c r="AI12" s="19"/>
      <c r="AJ12" s="19"/>
      <c r="AK12" s="19"/>
      <c r="AL12" s="19"/>
      <c r="AM12" s="19"/>
      <c r="AN12" s="19"/>
    </row>
    <row r="13" spans="1:40" ht="15.75" customHeight="1" x14ac:dyDescent="0.25">
      <c r="A13" s="18" t="s">
        <v>11</v>
      </c>
      <c r="B13" s="1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9"/>
      <c r="X13" s="19"/>
      <c r="Y13" s="19"/>
      <c r="Z13" s="11"/>
      <c r="AA13" s="11"/>
      <c r="AB13" s="11"/>
      <c r="AC13" s="11"/>
      <c r="AD13" s="11"/>
      <c r="AE13" s="11"/>
      <c r="AF13" s="11"/>
      <c r="AG13" s="11"/>
      <c r="AH13" s="98"/>
      <c r="AI13" s="19"/>
      <c r="AJ13" s="19"/>
      <c r="AK13" s="19"/>
      <c r="AL13" s="19"/>
      <c r="AM13" s="19"/>
      <c r="AN13" s="19"/>
    </row>
    <row r="14" spans="1:40" ht="15.75" customHeight="1" x14ac:dyDescent="0.25">
      <c r="A14" s="41" t="s">
        <v>13</v>
      </c>
      <c r="B14" s="42"/>
      <c r="C14" s="42"/>
      <c r="D14" s="4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2"/>
      <c r="X14" s="42"/>
      <c r="Y14" s="42"/>
      <c r="Z14" s="27"/>
      <c r="AA14" s="27"/>
      <c r="AB14" s="27"/>
      <c r="AC14" s="27"/>
      <c r="AD14" s="27"/>
      <c r="AE14" s="27"/>
      <c r="AF14" s="27"/>
      <c r="AG14" s="27"/>
      <c r="AH14" s="97"/>
      <c r="AI14" s="42"/>
      <c r="AJ14" s="42"/>
      <c r="AK14" s="42"/>
      <c r="AL14" s="42"/>
      <c r="AM14" s="42"/>
      <c r="AN14" s="42"/>
    </row>
    <row r="15" spans="1:40" ht="15.75" customHeight="1" x14ac:dyDescent="0.25">
      <c r="A15" s="18" t="s">
        <v>10</v>
      </c>
      <c r="B15" s="19"/>
      <c r="C15" s="19"/>
      <c r="D15" s="1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9"/>
      <c r="X15" s="19"/>
      <c r="Y15" s="19"/>
      <c r="Z15" s="11"/>
      <c r="AA15" s="11"/>
      <c r="AB15" s="11"/>
      <c r="AC15" s="11"/>
      <c r="AD15" s="11"/>
      <c r="AE15" s="11"/>
      <c r="AF15" s="11"/>
      <c r="AG15" s="11"/>
      <c r="AH15" s="98"/>
      <c r="AI15" s="19"/>
      <c r="AJ15" s="19"/>
      <c r="AK15" s="19"/>
      <c r="AL15" s="19"/>
      <c r="AM15" s="19"/>
      <c r="AN15" s="19"/>
    </row>
    <row r="16" spans="1:40" ht="15.75" customHeight="1" x14ac:dyDescent="0.25">
      <c r="A16" s="18" t="s">
        <v>11</v>
      </c>
      <c r="B16" s="19"/>
      <c r="C16" s="19"/>
      <c r="D16" s="1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9"/>
      <c r="X16" s="19"/>
      <c r="Y16" s="19"/>
      <c r="Z16" s="11"/>
      <c r="AA16" s="11"/>
      <c r="AB16" s="11"/>
      <c r="AC16" s="11"/>
      <c r="AD16" s="11"/>
      <c r="AE16" s="11"/>
      <c r="AF16" s="11"/>
      <c r="AG16" s="11"/>
      <c r="AH16" s="98"/>
      <c r="AI16" s="19"/>
      <c r="AJ16" s="19"/>
      <c r="AK16" s="19"/>
      <c r="AL16" s="19"/>
      <c r="AM16" s="19"/>
      <c r="AN16" s="19"/>
    </row>
    <row r="17" spans="1:40" ht="15.75" customHeight="1" x14ac:dyDescent="0.25">
      <c r="A17" s="41" t="s">
        <v>14</v>
      </c>
      <c r="B17" s="42"/>
      <c r="C17" s="42"/>
      <c r="D17" s="4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2">
        <v>53.113</v>
      </c>
      <c r="X17" s="62">
        <v>2281.83</v>
      </c>
      <c r="Y17" s="62">
        <v>121195.02</v>
      </c>
      <c r="Z17" s="27"/>
      <c r="AA17" s="27"/>
      <c r="AB17" s="27"/>
      <c r="AC17" s="27"/>
      <c r="AD17" s="27"/>
      <c r="AE17" s="27"/>
      <c r="AF17" s="27"/>
      <c r="AG17" s="27"/>
      <c r="AH17" s="97"/>
      <c r="AI17" s="71">
        <v>12</v>
      </c>
      <c r="AJ17" s="71">
        <v>1715</v>
      </c>
      <c r="AK17" s="71">
        <v>18252</v>
      </c>
      <c r="AL17" s="42"/>
      <c r="AM17" s="42"/>
      <c r="AN17" s="42"/>
    </row>
    <row r="18" spans="1:40" ht="15.75" customHeight="1" x14ac:dyDescent="0.25">
      <c r="A18" s="18" t="s">
        <v>15</v>
      </c>
      <c r="B18" s="19"/>
      <c r="C18" s="19"/>
      <c r="D18" s="1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9"/>
      <c r="X18" s="19"/>
      <c r="Y18" s="19"/>
      <c r="Z18" s="11"/>
      <c r="AA18" s="11"/>
      <c r="AB18" s="11"/>
      <c r="AC18" s="11"/>
      <c r="AD18" s="11"/>
      <c r="AE18" s="11"/>
      <c r="AF18" s="11"/>
      <c r="AG18" s="11"/>
      <c r="AH18" s="98"/>
      <c r="AI18" s="19"/>
      <c r="AJ18" s="19"/>
      <c r="AK18" s="19"/>
      <c r="AL18" s="19"/>
      <c r="AM18" s="19"/>
      <c r="AN18" s="19"/>
    </row>
    <row r="19" spans="1:40" ht="15.75" customHeight="1" x14ac:dyDescent="0.25">
      <c r="A19" s="18" t="s">
        <v>16</v>
      </c>
      <c r="B19" s="19"/>
      <c r="C19" s="19"/>
      <c r="D19" s="1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9"/>
      <c r="X19" s="19"/>
      <c r="Y19" s="19"/>
      <c r="Z19" s="11"/>
      <c r="AA19" s="11"/>
      <c r="AB19" s="11"/>
      <c r="AC19" s="11"/>
      <c r="AD19" s="11"/>
      <c r="AE19" s="11"/>
      <c r="AF19" s="11"/>
      <c r="AG19" s="11"/>
      <c r="AH19" s="98"/>
      <c r="AI19" s="19"/>
      <c r="AJ19" s="19"/>
      <c r="AK19" s="19"/>
      <c r="AL19" s="19"/>
      <c r="AM19" s="19"/>
      <c r="AN19" s="19"/>
    </row>
    <row r="20" spans="1:40" ht="15.75" customHeight="1" x14ac:dyDescent="0.25">
      <c r="A20" s="18" t="s">
        <v>10</v>
      </c>
      <c r="B20" s="19"/>
      <c r="C20" s="19"/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9"/>
      <c r="X20" s="19"/>
      <c r="Y20" s="19"/>
      <c r="Z20" s="11"/>
      <c r="AA20" s="11"/>
      <c r="AB20" s="11"/>
      <c r="AC20" s="11"/>
      <c r="AD20" s="11"/>
      <c r="AE20" s="11"/>
      <c r="AF20" s="11"/>
      <c r="AG20" s="11"/>
      <c r="AH20" s="98"/>
      <c r="AI20" s="19">
        <v>12</v>
      </c>
      <c r="AJ20" s="19">
        <v>1715</v>
      </c>
      <c r="AK20" s="19">
        <v>18252</v>
      </c>
      <c r="AL20" s="19"/>
      <c r="AM20" s="19"/>
      <c r="AN20" s="19"/>
    </row>
    <row r="21" spans="1:40" ht="15.75" customHeight="1" x14ac:dyDescent="0.25">
      <c r="A21" s="18" t="s">
        <v>11</v>
      </c>
      <c r="B21" s="19"/>
      <c r="C21" s="19"/>
      <c r="D21" s="1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0">
        <v>53.113</v>
      </c>
      <c r="X21" s="20">
        <v>2281.83</v>
      </c>
      <c r="Y21" s="20">
        <v>121195.02</v>
      </c>
      <c r="Z21" s="11"/>
      <c r="AA21" s="11"/>
      <c r="AB21" s="11"/>
      <c r="AC21" s="11"/>
      <c r="AD21" s="11"/>
      <c r="AE21" s="11"/>
      <c r="AF21" s="11"/>
      <c r="AG21" s="11"/>
      <c r="AH21" s="98"/>
      <c r="AI21" s="19"/>
      <c r="AJ21" s="19"/>
      <c r="AK21" s="19"/>
      <c r="AL21" s="19"/>
      <c r="AM21" s="19"/>
      <c r="AN21" s="19"/>
    </row>
    <row r="22" spans="1:40" ht="15.75" customHeight="1" x14ac:dyDescent="0.25">
      <c r="A22" s="41" t="s">
        <v>17</v>
      </c>
      <c r="B22" s="42"/>
      <c r="C22" s="42"/>
      <c r="D22" s="42"/>
      <c r="E22" s="27">
        <f>E24+E25+E26</f>
        <v>272.97800000000001</v>
      </c>
      <c r="F22" s="27"/>
      <c r="G22" s="27">
        <f>G24+G25+G26</f>
        <v>186248.72999999998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44">
        <v>9.0039999999999996</v>
      </c>
      <c r="U22" s="45">
        <v>1094.4000000000001</v>
      </c>
      <c r="V22" s="45">
        <v>9853.99</v>
      </c>
      <c r="W22" s="42"/>
      <c r="X22" s="42"/>
      <c r="Y22" s="42"/>
      <c r="Z22" s="27"/>
      <c r="AA22" s="27"/>
      <c r="AB22" s="27"/>
      <c r="AC22" s="27"/>
      <c r="AD22" s="27"/>
      <c r="AE22" s="27"/>
      <c r="AF22" s="27"/>
      <c r="AG22" s="27"/>
      <c r="AH22" s="97"/>
      <c r="AI22" s="42"/>
      <c r="AJ22" s="42"/>
      <c r="AK22" s="42"/>
      <c r="AL22" s="42">
        <f>AL25+AL26</f>
        <v>1956</v>
      </c>
      <c r="AM22" s="42"/>
      <c r="AN22" s="42">
        <f>AN25+AN26</f>
        <v>671728</v>
      </c>
    </row>
    <row r="23" spans="1:40" ht="15.75" customHeight="1" x14ac:dyDescent="0.25">
      <c r="A23" s="18" t="s">
        <v>15</v>
      </c>
      <c r="B23" s="19"/>
      <c r="C23" s="19"/>
      <c r="D23" s="19"/>
      <c r="E23" s="20"/>
      <c r="F23" s="20"/>
      <c r="G23" s="2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9"/>
      <c r="U23" s="19"/>
      <c r="V23" s="19"/>
      <c r="W23" s="19"/>
      <c r="X23" s="19"/>
      <c r="Y23" s="19"/>
      <c r="Z23" s="11"/>
      <c r="AA23" s="11"/>
      <c r="AB23" s="11"/>
      <c r="AC23" s="11"/>
      <c r="AD23" s="11"/>
      <c r="AE23" s="11"/>
      <c r="AF23" s="11"/>
      <c r="AG23" s="11"/>
      <c r="AH23" s="98"/>
      <c r="AI23" s="19"/>
      <c r="AJ23" s="19"/>
      <c r="AK23" s="19"/>
      <c r="AL23" s="19"/>
      <c r="AM23" s="19"/>
      <c r="AN23" s="19"/>
    </row>
    <row r="24" spans="1:40" ht="15.75" customHeight="1" x14ac:dyDescent="0.25">
      <c r="A24" s="18" t="s">
        <v>16</v>
      </c>
      <c r="B24" s="19"/>
      <c r="C24" s="19"/>
      <c r="D24" s="19"/>
      <c r="E24" s="20">
        <v>60.438000000000002</v>
      </c>
      <c r="F24" s="20">
        <v>726.99</v>
      </c>
      <c r="G24" s="20">
        <v>44259.11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9"/>
      <c r="U24" s="19"/>
      <c r="V24" s="19"/>
      <c r="W24" s="19"/>
      <c r="X24" s="19"/>
      <c r="Y24" s="19"/>
      <c r="Z24" s="11"/>
      <c r="AA24" s="11"/>
      <c r="AB24" s="11"/>
      <c r="AC24" s="11"/>
      <c r="AD24" s="11"/>
      <c r="AE24" s="11"/>
      <c r="AF24" s="11"/>
      <c r="AG24" s="11"/>
      <c r="AH24" s="98"/>
      <c r="AI24" s="19"/>
      <c r="AJ24" s="19"/>
      <c r="AK24" s="19"/>
      <c r="AL24" s="19"/>
      <c r="AM24" s="19"/>
      <c r="AN24" s="19"/>
    </row>
    <row r="25" spans="1:40" ht="15.75" customHeight="1" x14ac:dyDescent="0.25">
      <c r="A25" s="18" t="s">
        <v>10</v>
      </c>
      <c r="B25" s="19"/>
      <c r="C25" s="19"/>
      <c r="D25" s="19"/>
      <c r="E25" s="20">
        <v>186.36699999999999</v>
      </c>
      <c r="F25" s="20">
        <v>699.86</v>
      </c>
      <c r="G25" s="20">
        <v>130473.5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1">
        <v>9.0039999999999996</v>
      </c>
      <c r="U25" s="22">
        <v>1094.4000000000001</v>
      </c>
      <c r="V25" s="22">
        <v>9853.99</v>
      </c>
      <c r="W25" s="19"/>
      <c r="X25" s="19"/>
      <c r="Y25" s="19"/>
      <c r="Z25" s="11"/>
      <c r="AA25" s="11"/>
      <c r="AB25" s="11"/>
      <c r="AC25" s="11"/>
      <c r="AD25" s="11"/>
      <c r="AE25" s="11"/>
      <c r="AF25" s="11"/>
      <c r="AG25" s="11"/>
      <c r="AH25" s="98"/>
      <c r="AI25" s="19"/>
      <c r="AJ25" s="19"/>
      <c r="AK25" s="19"/>
      <c r="AL25" s="19">
        <v>341</v>
      </c>
      <c r="AM25" s="19">
        <v>568</v>
      </c>
      <c r="AN25" s="19">
        <v>193688</v>
      </c>
    </row>
    <row r="26" spans="1:40" ht="15.75" customHeight="1" x14ac:dyDescent="0.25">
      <c r="A26" s="18" t="s">
        <v>11</v>
      </c>
      <c r="B26" s="19"/>
      <c r="C26" s="19"/>
      <c r="D26" s="19"/>
      <c r="E26" s="20">
        <v>26.172999999999998</v>
      </c>
      <c r="F26" s="20">
        <v>440</v>
      </c>
      <c r="G26" s="20">
        <v>11516.12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9"/>
      <c r="X26" s="19"/>
      <c r="Y26" s="19"/>
      <c r="Z26" s="11"/>
      <c r="AA26" s="11"/>
      <c r="AB26" s="11"/>
      <c r="AC26" s="11"/>
      <c r="AD26" s="11"/>
      <c r="AE26" s="11"/>
      <c r="AF26" s="11"/>
      <c r="AG26" s="11"/>
      <c r="AH26" s="98"/>
      <c r="AI26" s="19"/>
      <c r="AJ26" s="19"/>
      <c r="AK26" s="19"/>
      <c r="AL26" s="19">
        <v>1615</v>
      </c>
      <c r="AM26" s="19">
        <v>296</v>
      </c>
      <c r="AN26" s="19">
        <v>478040</v>
      </c>
    </row>
    <row r="27" spans="1:40" ht="15.75" customHeight="1" x14ac:dyDescent="0.25">
      <c r="A27" s="41" t="s">
        <v>18</v>
      </c>
      <c r="B27" s="42"/>
      <c r="C27" s="42"/>
      <c r="D27" s="4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44">
        <v>167.17400000000001</v>
      </c>
      <c r="U27" s="45">
        <v>1095.8</v>
      </c>
      <c r="V27" s="45">
        <v>183189.06</v>
      </c>
      <c r="W27" s="42"/>
      <c r="X27" s="42"/>
      <c r="Y27" s="42"/>
      <c r="Z27" s="27"/>
      <c r="AA27" s="27"/>
      <c r="AB27" s="27"/>
      <c r="AC27" s="27"/>
      <c r="AD27" s="27"/>
      <c r="AE27" s="27"/>
      <c r="AF27" s="27"/>
      <c r="AG27" s="27"/>
      <c r="AH27" s="97"/>
      <c r="AI27" s="42"/>
      <c r="AJ27" s="42"/>
      <c r="AK27" s="42"/>
      <c r="AL27" s="42">
        <f>AL29+AL30</f>
        <v>838</v>
      </c>
      <c r="AM27" s="42"/>
      <c r="AN27" s="42">
        <f>AN29+AN30</f>
        <v>287760</v>
      </c>
    </row>
    <row r="28" spans="1:40" ht="15.75" customHeight="1" x14ac:dyDescent="0.25">
      <c r="A28" s="18" t="s">
        <v>16</v>
      </c>
      <c r="B28" s="19"/>
      <c r="C28" s="19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9"/>
      <c r="U28" s="19"/>
      <c r="V28" s="19"/>
      <c r="W28" s="19"/>
      <c r="X28" s="19"/>
      <c r="Y28" s="19"/>
      <c r="Z28" s="11"/>
      <c r="AA28" s="11"/>
      <c r="AB28" s="11"/>
      <c r="AC28" s="11"/>
      <c r="AD28" s="11"/>
      <c r="AE28" s="11"/>
      <c r="AF28" s="11"/>
      <c r="AG28" s="11"/>
      <c r="AH28" s="98"/>
      <c r="AI28" s="19"/>
      <c r="AJ28" s="19"/>
      <c r="AK28" s="19"/>
      <c r="AL28" s="19"/>
      <c r="AM28" s="19"/>
      <c r="AN28" s="19"/>
    </row>
    <row r="29" spans="1:40" ht="15.75" customHeight="1" x14ac:dyDescent="0.25">
      <c r="A29" s="18" t="s">
        <v>10</v>
      </c>
      <c r="B29" s="19"/>
      <c r="C29" s="19"/>
      <c r="D29" s="1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1">
        <v>162.303</v>
      </c>
      <c r="U29" s="22">
        <v>1111.07</v>
      </c>
      <c r="V29" s="22">
        <v>180321.35</v>
      </c>
      <c r="W29" s="19"/>
      <c r="X29" s="19"/>
      <c r="Y29" s="19"/>
      <c r="Z29" s="11"/>
      <c r="AA29" s="11"/>
      <c r="AB29" s="11"/>
      <c r="AC29" s="11"/>
      <c r="AD29" s="11"/>
      <c r="AE29" s="11"/>
      <c r="AF29" s="11"/>
      <c r="AG29" s="11"/>
      <c r="AH29" s="98"/>
      <c r="AI29" s="19"/>
      <c r="AJ29" s="19"/>
      <c r="AK29" s="19"/>
      <c r="AL29" s="19">
        <v>146</v>
      </c>
      <c r="AM29" s="19">
        <v>568</v>
      </c>
      <c r="AN29" s="19">
        <v>82928</v>
      </c>
    </row>
    <row r="30" spans="1:40" ht="15.75" customHeight="1" x14ac:dyDescent="0.25">
      <c r="A30" s="18" t="s">
        <v>11</v>
      </c>
      <c r="B30" s="23"/>
      <c r="C30" s="19"/>
      <c r="D30" s="1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1">
        <v>4.8710000000000004</v>
      </c>
      <c r="U30" s="22">
        <v>588.73</v>
      </c>
      <c r="V30" s="22">
        <v>2867.71</v>
      </c>
      <c r="W30" s="19"/>
      <c r="X30" s="19"/>
      <c r="Y30" s="19"/>
      <c r="Z30" s="11"/>
      <c r="AA30" s="11"/>
      <c r="AB30" s="11"/>
      <c r="AC30" s="11"/>
      <c r="AD30" s="11"/>
      <c r="AE30" s="11"/>
      <c r="AF30" s="11"/>
      <c r="AG30" s="11"/>
      <c r="AH30" s="98"/>
      <c r="AI30" s="19"/>
      <c r="AJ30" s="19"/>
      <c r="AK30" s="19"/>
      <c r="AL30" s="19">
        <v>692</v>
      </c>
      <c r="AM30" s="19">
        <v>296</v>
      </c>
      <c r="AN30" s="19">
        <v>204832</v>
      </c>
    </row>
    <row r="31" spans="1:40" ht="15.75" customHeight="1" x14ac:dyDescent="0.25">
      <c r="A31" s="46" t="s">
        <v>19</v>
      </c>
      <c r="B31" s="47">
        <v>148.66200000000001</v>
      </c>
      <c r="C31" s="48"/>
      <c r="D31" s="49">
        <v>64833.26</v>
      </c>
      <c r="E31" s="50">
        <v>272.97800000000001</v>
      </c>
      <c r="F31" s="50"/>
      <c r="G31" s="50">
        <v>186248.72999999998</v>
      </c>
      <c r="H31" s="50">
        <v>0</v>
      </c>
      <c r="I31" s="32"/>
      <c r="J31" s="50">
        <v>0</v>
      </c>
      <c r="K31" s="50">
        <v>0</v>
      </c>
      <c r="L31" s="32"/>
      <c r="M31" s="50">
        <v>0</v>
      </c>
      <c r="N31" s="50">
        <v>0</v>
      </c>
      <c r="O31" s="32"/>
      <c r="P31" s="50">
        <v>0</v>
      </c>
      <c r="Q31" s="50">
        <v>0</v>
      </c>
      <c r="R31" s="32"/>
      <c r="S31" s="50">
        <v>0</v>
      </c>
      <c r="T31" s="51">
        <v>1254.164</v>
      </c>
      <c r="U31" s="48"/>
      <c r="V31" s="49">
        <v>434448.39</v>
      </c>
      <c r="W31" s="50">
        <v>333.09399999999999</v>
      </c>
      <c r="X31" s="50"/>
      <c r="Y31" s="50">
        <v>290641.53999999998</v>
      </c>
      <c r="Z31" s="50">
        <v>0</v>
      </c>
      <c r="AA31" s="32"/>
      <c r="AB31" s="50">
        <v>0</v>
      </c>
      <c r="AC31" s="50">
        <v>0</v>
      </c>
      <c r="AD31" s="32"/>
      <c r="AE31" s="50">
        <v>0</v>
      </c>
      <c r="AF31" s="50">
        <v>0</v>
      </c>
      <c r="AG31" s="32"/>
      <c r="AH31" s="99">
        <v>0</v>
      </c>
      <c r="AI31" s="25">
        <v>897</v>
      </c>
      <c r="AJ31" s="25"/>
      <c r="AK31" s="25">
        <v>189942</v>
      </c>
      <c r="AL31" s="25">
        <v>2840</v>
      </c>
      <c r="AM31" s="25"/>
      <c r="AN31" s="25">
        <v>973288</v>
      </c>
    </row>
    <row r="32" spans="1:40" ht="15.75" customHeight="1" x14ac:dyDescent="0.25">
      <c r="W32" s="6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25">
    <mergeCell ref="AC2:AE2"/>
    <mergeCell ref="AF2:AH2"/>
    <mergeCell ref="AF3:AH3"/>
    <mergeCell ref="AI2:AK2"/>
    <mergeCell ref="AL2:AN2"/>
    <mergeCell ref="AI3:AK3"/>
    <mergeCell ref="AL3:AN3"/>
    <mergeCell ref="AC3:AE3"/>
    <mergeCell ref="Z2:AB2"/>
    <mergeCell ref="K3:M3"/>
    <mergeCell ref="N3:P3"/>
    <mergeCell ref="T3:V3"/>
    <mergeCell ref="W3:Y3"/>
    <mergeCell ref="Z3:AB3"/>
    <mergeCell ref="K2:M2"/>
    <mergeCell ref="N2:P2"/>
    <mergeCell ref="Q2:S2"/>
    <mergeCell ref="T2:V2"/>
    <mergeCell ref="W2:Y2"/>
    <mergeCell ref="B2:D2"/>
    <mergeCell ref="B3:D3"/>
    <mergeCell ref="E2:G2"/>
    <mergeCell ref="E3:G3"/>
    <mergeCell ref="H2:J2"/>
    <mergeCell ref="H3:J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"/>
  <sheetViews>
    <sheetView topLeftCell="Z1" workbookViewId="0">
      <selection activeCell="AL5" sqref="AL5"/>
    </sheetView>
  </sheetViews>
  <sheetFormatPr defaultColWidth="12.625" defaultRowHeight="15" customHeight="1" x14ac:dyDescent="0.25"/>
  <cols>
    <col min="1" max="1" width="18.125" customWidth="1"/>
    <col min="2" max="2" width="7.625" customWidth="1"/>
    <col min="3" max="3" width="8.375" customWidth="1"/>
    <col min="4" max="4" width="10" customWidth="1"/>
    <col min="5" max="6" width="7.125" customWidth="1"/>
    <col min="7" max="10" width="7.625" customWidth="1"/>
    <col min="11" max="11" width="6.625" customWidth="1"/>
    <col min="12" max="12" width="7.625" customWidth="1"/>
    <col min="13" max="13" width="9.125" customWidth="1"/>
    <col min="14" max="14" width="5.875" customWidth="1"/>
    <col min="15" max="15" width="4.5" customWidth="1"/>
    <col min="16" max="16" width="8.75" customWidth="1"/>
    <col min="17" max="17" width="5.5" customWidth="1"/>
    <col min="18" max="18" width="5" customWidth="1"/>
    <col min="19" max="19" width="7.75" customWidth="1"/>
    <col min="20" max="20" width="6.875" customWidth="1"/>
    <col min="21" max="21" width="6.375" customWidth="1"/>
    <col min="22" max="22" width="7.625" customWidth="1"/>
    <col min="23" max="23" width="6.375" customWidth="1"/>
    <col min="24" max="24" width="6.125" customWidth="1"/>
    <col min="25" max="25" width="7.625" customWidth="1"/>
    <col min="26" max="26" width="7" customWidth="1"/>
    <col min="27" max="27" width="6.375" customWidth="1"/>
    <col min="28" max="28" width="8.25" customWidth="1"/>
    <col min="29" max="29" width="7" customWidth="1"/>
    <col min="30" max="30" width="8.75" customWidth="1"/>
    <col min="31" max="31" width="8" customWidth="1"/>
    <col min="32" max="32" width="7.75" customWidth="1"/>
    <col min="33" max="33" width="7.875" customWidth="1"/>
    <col min="34" max="34" width="8.625" customWidth="1"/>
    <col min="38" max="38" width="3.625" style="100" customWidth="1"/>
  </cols>
  <sheetData>
    <row r="1" spans="1:42" ht="15" customHeight="1" x14ac:dyDescent="0.25">
      <c r="AL1" s="101"/>
    </row>
    <row r="2" spans="1:42" ht="35.25" customHeight="1" x14ac:dyDescent="0.25">
      <c r="A2" s="28" t="s">
        <v>0</v>
      </c>
      <c r="B2" s="29" t="s">
        <v>21</v>
      </c>
      <c r="C2" s="52"/>
      <c r="D2" s="52"/>
      <c r="E2" s="31" t="s">
        <v>22</v>
      </c>
      <c r="F2" s="31"/>
      <c r="G2" s="31"/>
      <c r="H2" s="52" t="s">
        <v>23</v>
      </c>
      <c r="I2" s="52"/>
      <c r="J2" s="52"/>
      <c r="K2" s="52" t="s">
        <v>25</v>
      </c>
      <c r="L2" s="52"/>
      <c r="M2" s="52"/>
      <c r="N2" s="52" t="s">
        <v>27</v>
      </c>
      <c r="O2" s="52"/>
      <c r="P2" s="52"/>
      <c r="Q2" s="52" t="s">
        <v>29</v>
      </c>
      <c r="R2" s="52"/>
      <c r="S2" s="52"/>
      <c r="T2" s="52" t="s">
        <v>30</v>
      </c>
      <c r="U2" s="52"/>
      <c r="V2" s="52"/>
      <c r="W2" s="52" t="s">
        <v>31</v>
      </c>
      <c r="X2" s="52"/>
      <c r="Y2" s="52"/>
      <c r="Z2" s="52" t="s">
        <v>32</v>
      </c>
      <c r="AA2" s="52"/>
      <c r="AB2" s="52"/>
      <c r="AC2" s="52" t="s">
        <v>48</v>
      </c>
      <c r="AD2" s="52"/>
      <c r="AE2" s="52"/>
      <c r="AF2" s="52" t="s">
        <v>49</v>
      </c>
      <c r="AG2" s="52"/>
      <c r="AH2" s="52"/>
      <c r="AI2" s="52" t="s">
        <v>50</v>
      </c>
      <c r="AJ2" s="52"/>
      <c r="AK2" s="52"/>
      <c r="AL2" s="40"/>
      <c r="AM2" s="8" t="s">
        <v>0</v>
      </c>
      <c r="AN2" s="9" t="s">
        <v>33</v>
      </c>
      <c r="AO2" s="9"/>
      <c r="AP2" s="9"/>
    </row>
    <row r="3" spans="1:42" ht="15.75" customHeight="1" x14ac:dyDescent="0.25">
      <c r="A3" s="28" t="s">
        <v>1</v>
      </c>
      <c r="B3" s="29"/>
      <c r="C3" s="52"/>
      <c r="D3" s="52"/>
      <c r="E3" s="31"/>
      <c r="F3" s="31"/>
      <c r="G3" s="3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40"/>
      <c r="AM3" s="8" t="s">
        <v>1</v>
      </c>
      <c r="AN3" s="9"/>
      <c r="AO3" s="9"/>
      <c r="AP3" s="9"/>
    </row>
    <row r="4" spans="1:42" ht="35.2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3</v>
      </c>
      <c r="F4" s="28" t="s">
        <v>4</v>
      </c>
      <c r="G4" s="28" t="s">
        <v>5</v>
      </c>
      <c r="H4" s="28" t="s">
        <v>3</v>
      </c>
      <c r="I4" s="28" t="s">
        <v>4</v>
      </c>
      <c r="J4" s="28" t="s">
        <v>5</v>
      </c>
      <c r="K4" s="28" t="s">
        <v>3</v>
      </c>
      <c r="L4" s="28" t="s">
        <v>4</v>
      </c>
      <c r="M4" s="28" t="s">
        <v>5</v>
      </c>
      <c r="N4" s="28" t="s">
        <v>3</v>
      </c>
      <c r="O4" s="28" t="s">
        <v>4</v>
      </c>
      <c r="P4" s="28" t="s">
        <v>5</v>
      </c>
      <c r="Q4" s="28" t="s">
        <v>3</v>
      </c>
      <c r="R4" s="28" t="s">
        <v>4</v>
      </c>
      <c r="S4" s="28" t="s">
        <v>5</v>
      </c>
      <c r="T4" s="28" t="s">
        <v>3</v>
      </c>
      <c r="U4" s="28" t="s">
        <v>4</v>
      </c>
      <c r="V4" s="28" t="s">
        <v>5</v>
      </c>
      <c r="W4" s="28" t="s">
        <v>3</v>
      </c>
      <c r="X4" s="28" t="s">
        <v>4</v>
      </c>
      <c r="Y4" s="28" t="s">
        <v>5</v>
      </c>
      <c r="Z4" s="28" t="s">
        <v>3</v>
      </c>
      <c r="AA4" s="28" t="s">
        <v>4</v>
      </c>
      <c r="AB4" s="28" t="s">
        <v>5</v>
      </c>
      <c r="AC4" s="28" t="s">
        <v>3</v>
      </c>
      <c r="AD4" s="28" t="s">
        <v>4</v>
      </c>
      <c r="AE4" s="28" t="s">
        <v>5</v>
      </c>
      <c r="AF4" s="28" t="s">
        <v>3</v>
      </c>
      <c r="AG4" s="28" t="s">
        <v>4</v>
      </c>
      <c r="AH4" s="28" t="s">
        <v>5</v>
      </c>
      <c r="AI4" s="28" t="s">
        <v>3</v>
      </c>
      <c r="AJ4" s="28" t="s">
        <v>4</v>
      </c>
      <c r="AK4" s="28" t="s">
        <v>5</v>
      </c>
      <c r="AL4" s="77"/>
      <c r="AM4" s="8" t="s">
        <v>2</v>
      </c>
      <c r="AN4" s="8" t="s">
        <v>3</v>
      </c>
      <c r="AO4" s="8" t="s">
        <v>4</v>
      </c>
      <c r="AP4" s="8" t="s">
        <v>5</v>
      </c>
    </row>
    <row r="5" spans="1:42" ht="31.5" customHeight="1" x14ac:dyDescent="0.25">
      <c r="A5" s="68" t="s">
        <v>6</v>
      </c>
      <c r="B5" s="35"/>
      <c r="C5" s="35"/>
      <c r="D5" s="35"/>
      <c r="E5" s="37">
        <v>49.88</v>
      </c>
      <c r="F5" s="37">
        <v>221.1</v>
      </c>
      <c r="G5" s="37">
        <v>12704.74</v>
      </c>
      <c r="H5" s="35">
        <v>90</v>
      </c>
      <c r="I5" s="35">
        <v>480</v>
      </c>
      <c r="J5" s="35">
        <v>43200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40"/>
      <c r="AM5" s="64" t="s">
        <v>6</v>
      </c>
      <c r="AN5" s="13">
        <v>150</v>
      </c>
      <c r="AO5" s="14">
        <v>340</v>
      </c>
      <c r="AP5" s="14">
        <v>51000</v>
      </c>
    </row>
    <row r="6" spans="1:42" ht="27.75" customHeight="1" x14ac:dyDescent="0.25">
      <c r="A6" s="68" t="s">
        <v>7</v>
      </c>
      <c r="B6" s="35"/>
      <c r="C6" s="35"/>
      <c r="D6" s="35"/>
      <c r="E6" s="37"/>
      <c r="F6" s="37"/>
      <c r="G6" s="37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40"/>
      <c r="AM6" s="64" t="s">
        <v>7</v>
      </c>
      <c r="AN6" s="13"/>
      <c r="AO6" s="13"/>
      <c r="AP6" s="13"/>
    </row>
    <row r="7" spans="1:42" ht="28.5" customHeight="1" x14ac:dyDescent="0.25">
      <c r="A7" s="68" t="s">
        <v>20</v>
      </c>
      <c r="B7" s="35"/>
      <c r="C7" s="35"/>
      <c r="D7" s="35"/>
      <c r="E7" s="37"/>
      <c r="F7" s="37"/>
      <c r="G7" s="37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40"/>
      <c r="AM7" s="64" t="s">
        <v>20</v>
      </c>
      <c r="AN7" s="13"/>
      <c r="AO7" s="13"/>
      <c r="AP7" s="13"/>
    </row>
    <row r="8" spans="1:42" ht="15" customHeight="1" x14ac:dyDescent="0.25">
      <c r="A8" s="70" t="s">
        <v>9</v>
      </c>
      <c r="B8" s="42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0"/>
      <c r="AM8" s="65" t="s">
        <v>9</v>
      </c>
      <c r="AN8" s="16"/>
      <c r="AO8" s="16"/>
      <c r="AP8" s="16"/>
    </row>
    <row r="9" spans="1:42" ht="15.75" customHeight="1" x14ac:dyDescent="0.25">
      <c r="A9" s="66" t="s">
        <v>10</v>
      </c>
      <c r="B9" s="19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40"/>
      <c r="AM9" s="66" t="s">
        <v>10</v>
      </c>
      <c r="AN9" s="19"/>
      <c r="AO9" s="19"/>
      <c r="AP9" s="19"/>
    </row>
    <row r="10" spans="1:42" ht="15.75" customHeight="1" x14ac:dyDescent="0.25">
      <c r="A10" s="66" t="s">
        <v>11</v>
      </c>
      <c r="B10" s="19"/>
      <c r="C10" s="19"/>
      <c r="D10" s="1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40"/>
      <c r="AM10" s="66" t="s">
        <v>11</v>
      </c>
      <c r="AN10" s="19"/>
      <c r="AO10" s="19"/>
      <c r="AP10" s="19"/>
    </row>
    <row r="11" spans="1:42" ht="15.75" customHeight="1" x14ac:dyDescent="0.25">
      <c r="A11" s="70" t="s">
        <v>12</v>
      </c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0"/>
      <c r="AM11" s="65" t="s">
        <v>12</v>
      </c>
      <c r="AN11" s="16"/>
      <c r="AO11" s="16"/>
      <c r="AP11" s="16"/>
    </row>
    <row r="12" spans="1:42" ht="15.75" customHeight="1" x14ac:dyDescent="0.25">
      <c r="A12" s="66" t="s">
        <v>10</v>
      </c>
      <c r="B12" s="19"/>
      <c r="C12" s="19"/>
      <c r="D12" s="1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40"/>
      <c r="AM12" s="66" t="s">
        <v>10</v>
      </c>
      <c r="AN12" s="19"/>
      <c r="AO12" s="19"/>
      <c r="AP12" s="19"/>
    </row>
    <row r="13" spans="1:42" ht="15.75" customHeight="1" x14ac:dyDescent="0.25">
      <c r="A13" s="66" t="s">
        <v>11</v>
      </c>
      <c r="B13" s="19"/>
      <c r="C13" s="19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40"/>
      <c r="AM13" s="66" t="s">
        <v>11</v>
      </c>
      <c r="AN13" s="19"/>
      <c r="AO13" s="19"/>
      <c r="AP13" s="19"/>
    </row>
    <row r="14" spans="1:42" ht="15.75" customHeight="1" x14ac:dyDescent="0.25">
      <c r="A14" s="70" t="s">
        <v>13</v>
      </c>
      <c r="B14" s="42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0"/>
      <c r="AM14" s="65" t="s">
        <v>13</v>
      </c>
      <c r="AN14" s="16"/>
      <c r="AO14" s="16"/>
      <c r="AP14" s="16"/>
    </row>
    <row r="15" spans="1:42" ht="15.75" customHeight="1" x14ac:dyDescent="0.25">
      <c r="A15" s="66" t="s">
        <v>10</v>
      </c>
      <c r="B15" s="19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40"/>
      <c r="AM15" s="66" t="s">
        <v>10</v>
      </c>
      <c r="AN15" s="19"/>
      <c r="AO15" s="19"/>
      <c r="AP15" s="19"/>
    </row>
    <row r="16" spans="1:42" ht="15.75" customHeight="1" x14ac:dyDescent="0.25">
      <c r="A16" s="66" t="s">
        <v>11</v>
      </c>
      <c r="B16" s="19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40"/>
      <c r="AM16" s="66" t="s">
        <v>11</v>
      </c>
      <c r="AN16" s="19"/>
      <c r="AO16" s="19"/>
      <c r="AP16" s="19"/>
    </row>
    <row r="17" spans="1:42" ht="15.75" customHeight="1" x14ac:dyDescent="0.25">
      <c r="A17" s="70" t="s">
        <v>14</v>
      </c>
      <c r="B17" s="42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0"/>
      <c r="AM17" s="65" t="s">
        <v>14</v>
      </c>
      <c r="AN17" s="16"/>
      <c r="AO17" s="16"/>
      <c r="AP17" s="16"/>
    </row>
    <row r="18" spans="1:42" ht="15.75" customHeight="1" x14ac:dyDescent="0.25">
      <c r="A18" s="66" t="s">
        <v>15</v>
      </c>
      <c r="B18" s="19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40"/>
      <c r="AM18" s="66" t="s">
        <v>15</v>
      </c>
      <c r="AN18" s="19"/>
      <c r="AO18" s="19"/>
      <c r="AP18" s="19"/>
    </row>
    <row r="19" spans="1:42" ht="15.75" customHeight="1" x14ac:dyDescent="0.25">
      <c r="A19" s="66" t="s">
        <v>16</v>
      </c>
      <c r="B19" s="19"/>
      <c r="C19" s="19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40"/>
      <c r="AM19" s="66" t="s">
        <v>16</v>
      </c>
      <c r="AN19" s="19"/>
      <c r="AO19" s="19"/>
      <c r="AP19" s="19"/>
    </row>
    <row r="20" spans="1:42" ht="15.75" customHeight="1" x14ac:dyDescent="0.25">
      <c r="A20" s="66" t="s">
        <v>10</v>
      </c>
      <c r="B20" s="19"/>
      <c r="C20" s="19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40"/>
      <c r="AM20" s="66" t="s">
        <v>10</v>
      </c>
      <c r="AN20" s="19"/>
      <c r="AO20" s="19"/>
      <c r="AP20" s="19"/>
    </row>
    <row r="21" spans="1:42" ht="15.75" customHeight="1" x14ac:dyDescent="0.25">
      <c r="A21" s="66" t="s">
        <v>11</v>
      </c>
      <c r="B21" s="19"/>
      <c r="C21" s="19"/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40"/>
      <c r="AM21" s="66" t="s">
        <v>42</v>
      </c>
      <c r="AN21" s="19">
        <v>35</v>
      </c>
      <c r="AO21" s="22">
        <v>750</v>
      </c>
      <c r="AP21" s="22">
        <v>26250</v>
      </c>
    </row>
    <row r="22" spans="1:42" ht="15.75" customHeight="1" x14ac:dyDescent="0.25">
      <c r="A22" s="70" t="s">
        <v>17</v>
      </c>
      <c r="B22" s="42"/>
      <c r="C22" s="42"/>
      <c r="D22" s="42"/>
      <c r="E22" s="43">
        <f>E23+E24+E25+E26</f>
        <v>227.8</v>
      </c>
      <c r="F22" s="43"/>
      <c r="G22" s="43">
        <f>G23+G24+G25+G26</f>
        <v>679825.03</v>
      </c>
      <c r="H22" s="71">
        <f>H24+H25+H26</f>
        <v>155</v>
      </c>
      <c r="I22" s="43"/>
      <c r="J22" s="71">
        <f>J24+J25+J26</f>
        <v>309805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0"/>
      <c r="AM22" s="66" t="s">
        <v>43</v>
      </c>
      <c r="AN22" s="19">
        <v>35</v>
      </c>
      <c r="AO22" s="22">
        <v>1015</v>
      </c>
      <c r="AP22" s="22">
        <v>35525</v>
      </c>
    </row>
    <row r="23" spans="1:42" ht="15.75" customHeight="1" x14ac:dyDescent="0.25">
      <c r="A23" s="66" t="s">
        <v>15</v>
      </c>
      <c r="B23" s="19"/>
      <c r="C23" s="19"/>
      <c r="D23" s="19"/>
      <c r="E23" s="20">
        <v>57.862000000000002</v>
      </c>
      <c r="F23" s="20">
        <v>2631</v>
      </c>
      <c r="G23" s="20">
        <v>148904.32999999999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40"/>
      <c r="AM23" s="66" t="s">
        <v>44</v>
      </c>
      <c r="AN23" s="19">
        <v>35</v>
      </c>
      <c r="AO23" s="22">
        <v>1070</v>
      </c>
      <c r="AP23" s="22">
        <v>37450</v>
      </c>
    </row>
    <row r="24" spans="1:42" ht="15.75" customHeight="1" x14ac:dyDescent="0.25">
      <c r="A24" s="66" t="s">
        <v>16</v>
      </c>
      <c r="B24" s="19"/>
      <c r="C24" s="19"/>
      <c r="D24" s="19"/>
      <c r="E24" s="20">
        <v>61.893999999999998</v>
      </c>
      <c r="F24" s="20">
        <v>3005.82</v>
      </c>
      <c r="G24" s="20">
        <v>168775.26</v>
      </c>
      <c r="H24" s="19">
        <v>63</v>
      </c>
      <c r="I24" s="19">
        <v>2402</v>
      </c>
      <c r="J24" s="19">
        <v>151317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40"/>
      <c r="AM24" s="66" t="s">
        <v>45</v>
      </c>
      <c r="AN24" s="19">
        <v>20</v>
      </c>
      <c r="AO24" s="22">
        <v>2055.9</v>
      </c>
      <c r="AP24" s="22">
        <v>41118</v>
      </c>
    </row>
    <row r="25" spans="1:42" ht="15.75" customHeight="1" x14ac:dyDescent="0.25">
      <c r="A25" s="66" t="s">
        <v>10</v>
      </c>
      <c r="B25" s="19"/>
      <c r="C25" s="19"/>
      <c r="D25" s="19"/>
      <c r="E25" s="20">
        <v>40.926000000000002</v>
      </c>
      <c r="F25" s="20">
        <v>3167.58</v>
      </c>
      <c r="G25" s="20">
        <v>122511.88</v>
      </c>
      <c r="H25" s="19">
        <v>10</v>
      </c>
      <c r="I25" s="19">
        <v>2217</v>
      </c>
      <c r="J25" s="19">
        <v>22165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40"/>
      <c r="AM25" s="66" t="s">
        <v>46</v>
      </c>
      <c r="AN25" s="19">
        <v>15</v>
      </c>
      <c r="AO25" s="22">
        <v>2107</v>
      </c>
      <c r="AP25" s="22">
        <v>31605</v>
      </c>
    </row>
    <row r="26" spans="1:42" ht="15.75" customHeight="1" x14ac:dyDescent="0.25">
      <c r="A26" s="66" t="s">
        <v>11</v>
      </c>
      <c r="B26" s="19"/>
      <c r="C26" s="19"/>
      <c r="D26" s="19"/>
      <c r="E26" s="20">
        <v>67.117999999999995</v>
      </c>
      <c r="F26" s="20">
        <v>3601.98</v>
      </c>
      <c r="G26" s="20">
        <v>239633.56</v>
      </c>
      <c r="H26" s="19">
        <v>82</v>
      </c>
      <c r="I26" s="19">
        <v>1662</v>
      </c>
      <c r="J26" s="19">
        <v>136323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40"/>
      <c r="AM26" s="66" t="s">
        <v>47</v>
      </c>
      <c r="AN26" s="19">
        <v>10</v>
      </c>
      <c r="AO26" s="22">
        <v>1295</v>
      </c>
      <c r="AP26" s="22">
        <v>12950</v>
      </c>
    </row>
    <row r="27" spans="1:42" ht="15.75" customHeight="1" x14ac:dyDescent="0.25">
      <c r="A27" s="70" t="s">
        <v>18</v>
      </c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0"/>
      <c r="AM27" s="65" t="s">
        <v>17</v>
      </c>
      <c r="AN27" s="16"/>
      <c r="AO27" s="16"/>
      <c r="AP27" s="16"/>
    </row>
    <row r="28" spans="1:42" ht="15.75" customHeight="1" x14ac:dyDescent="0.25">
      <c r="A28" s="66" t="s">
        <v>16</v>
      </c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40"/>
      <c r="AM28" s="66" t="s">
        <v>15</v>
      </c>
      <c r="AN28" s="19"/>
      <c r="AO28" s="19"/>
      <c r="AP28" s="19"/>
    </row>
    <row r="29" spans="1:42" ht="15.75" customHeight="1" x14ac:dyDescent="0.25">
      <c r="A29" s="66" t="s">
        <v>10</v>
      </c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40"/>
      <c r="AM29" s="66" t="s">
        <v>16</v>
      </c>
      <c r="AN29" s="19"/>
      <c r="AO29" s="19"/>
      <c r="AP29" s="19"/>
    </row>
    <row r="30" spans="1:42" ht="15.75" customHeight="1" x14ac:dyDescent="0.25">
      <c r="A30" s="66" t="s">
        <v>11</v>
      </c>
      <c r="B30" s="19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40"/>
      <c r="AM30" s="66" t="s">
        <v>10</v>
      </c>
      <c r="AN30" s="19"/>
      <c r="AO30" s="19"/>
      <c r="AP30" s="19"/>
    </row>
    <row r="31" spans="1:42" ht="15.75" customHeight="1" x14ac:dyDescent="0.25">
      <c r="A31" s="57" t="s">
        <v>19</v>
      </c>
      <c r="B31" s="48"/>
      <c r="C31" s="48"/>
      <c r="D31" s="48"/>
      <c r="E31" s="50">
        <v>277.68</v>
      </c>
      <c r="F31" s="50"/>
      <c r="G31" s="50">
        <v>692529.77</v>
      </c>
      <c r="H31" s="56">
        <v>245</v>
      </c>
      <c r="I31" s="56"/>
      <c r="J31" s="56">
        <v>353005</v>
      </c>
      <c r="K31" s="56">
        <v>0</v>
      </c>
      <c r="L31" s="56"/>
      <c r="M31" s="56">
        <v>0</v>
      </c>
      <c r="N31" s="56">
        <v>0</v>
      </c>
      <c r="O31" s="56"/>
      <c r="P31" s="56">
        <v>0</v>
      </c>
      <c r="Q31" s="56">
        <v>0</v>
      </c>
      <c r="R31" s="56"/>
      <c r="S31" s="56">
        <v>0</v>
      </c>
      <c r="T31" s="56">
        <v>0</v>
      </c>
      <c r="U31" s="56"/>
      <c r="V31" s="56">
        <v>0</v>
      </c>
      <c r="W31" s="56">
        <v>0</v>
      </c>
      <c r="X31" s="56"/>
      <c r="Y31" s="56">
        <v>0</v>
      </c>
      <c r="Z31" s="56">
        <v>0</v>
      </c>
      <c r="AA31" s="56"/>
      <c r="AB31" s="56">
        <v>0</v>
      </c>
      <c r="AC31" s="56">
        <v>0</v>
      </c>
      <c r="AD31" s="56"/>
      <c r="AE31" s="56">
        <v>0</v>
      </c>
      <c r="AF31" s="56">
        <v>0</v>
      </c>
      <c r="AG31" s="56"/>
      <c r="AH31" s="56">
        <v>0</v>
      </c>
      <c r="AI31" s="56">
        <v>0</v>
      </c>
      <c r="AJ31" s="56"/>
      <c r="AK31" s="56">
        <v>0</v>
      </c>
      <c r="AL31" s="40"/>
      <c r="AM31" s="66" t="s">
        <v>11</v>
      </c>
      <c r="AN31" s="19"/>
      <c r="AO31" s="19"/>
      <c r="AP31" s="19"/>
    </row>
    <row r="32" spans="1:42" ht="15.75" customHeight="1" x14ac:dyDescent="0.25">
      <c r="H32" s="3"/>
      <c r="J32" s="3"/>
      <c r="AM32" s="65" t="s">
        <v>18</v>
      </c>
      <c r="AN32" s="16"/>
      <c r="AO32" s="16"/>
      <c r="AP32" s="16"/>
    </row>
    <row r="33" spans="39:42" ht="15.75" customHeight="1" x14ac:dyDescent="0.25">
      <c r="AM33" s="66" t="s">
        <v>16</v>
      </c>
      <c r="AN33" s="19"/>
      <c r="AO33" s="19"/>
      <c r="AP33" s="19"/>
    </row>
    <row r="34" spans="39:42" ht="15.75" customHeight="1" x14ac:dyDescent="0.25">
      <c r="AM34" s="66" t="s">
        <v>10</v>
      </c>
      <c r="AN34" s="19"/>
      <c r="AO34" s="19"/>
      <c r="AP34" s="19"/>
    </row>
    <row r="35" spans="39:42" ht="15.75" customHeight="1" x14ac:dyDescent="0.25">
      <c r="AM35" s="66" t="s">
        <v>11</v>
      </c>
      <c r="AN35" s="19"/>
      <c r="AO35" s="19"/>
      <c r="AP35" s="19"/>
    </row>
    <row r="36" spans="39:42" ht="15.75" customHeight="1" x14ac:dyDescent="0.25">
      <c r="AM36" s="67" t="s">
        <v>19</v>
      </c>
      <c r="AN36" s="25">
        <v>300</v>
      </c>
      <c r="AO36" s="25">
        <v>786</v>
      </c>
      <c r="AP36" s="26">
        <f>SUM(AP5:AP26)</f>
        <v>235898</v>
      </c>
    </row>
    <row r="37" spans="39:42" ht="15.75" customHeight="1" x14ac:dyDescent="0.25"/>
    <row r="38" spans="39:42" ht="15.75" customHeight="1" x14ac:dyDescent="0.25"/>
    <row r="39" spans="39:42" ht="15.75" customHeight="1" x14ac:dyDescent="0.25"/>
    <row r="40" spans="39:42" ht="15.75" customHeight="1" x14ac:dyDescent="0.25"/>
    <row r="41" spans="39:42" ht="15.75" customHeight="1" x14ac:dyDescent="0.25"/>
    <row r="42" spans="39:42" ht="15.75" customHeight="1" x14ac:dyDescent="0.25"/>
    <row r="43" spans="39:42" ht="15.75" customHeight="1" x14ac:dyDescent="0.25"/>
    <row r="44" spans="39:42" ht="15.75" customHeight="1" x14ac:dyDescent="0.25"/>
    <row r="45" spans="39:42" ht="15.75" customHeight="1" x14ac:dyDescent="0.25"/>
    <row r="46" spans="39:42" ht="15.75" customHeight="1" x14ac:dyDescent="0.25"/>
    <row r="47" spans="39:42" ht="15.75" customHeight="1" x14ac:dyDescent="0.25"/>
    <row r="48" spans="39:4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6">
    <mergeCell ref="Z2:AB2"/>
    <mergeCell ref="AN2:AP2"/>
    <mergeCell ref="AN3:AP3"/>
    <mergeCell ref="AC2:AE2"/>
    <mergeCell ref="AF2:AH2"/>
    <mergeCell ref="AI2:AK2"/>
    <mergeCell ref="K2:M2"/>
    <mergeCell ref="N2:P2"/>
    <mergeCell ref="Q2:S2"/>
    <mergeCell ref="T2:V2"/>
    <mergeCell ref="W2:Y2"/>
    <mergeCell ref="B2:D2"/>
    <mergeCell ref="B3:D3"/>
    <mergeCell ref="E2:G2"/>
    <mergeCell ref="E3:G3"/>
    <mergeCell ref="H2:J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01"/>
  <sheetViews>
    <sheetView workbookViewId="0">
      <selection activeCell="U27" sqref="U27"/>
    </sheetView>
  </sheetViews>
  <sheetFormatPr defaultColWidth="12.625" defaultRowHeight="15" customHeight="1" x14ac:dyDescent="0.25"/>
  <cols>
    <col min="1" max="1" width="18.125" style="2" customWidth="1"/>
    <col min="2" max="2" width="8" style="2" customWidth="1"/>
    <col min="3" max="3" width="7.375" style="2" customWidth="1"/>
    <col min="4" max="4" width="8.625" style="2" customWidth="1"/>
    <col min="5" max="6" width="7.125" style="2" customWidth="1"/>
    <col min="7" max="11" width="7.625" style="2" customWidth="1"/>
    <col min="12" max="12" width="8.625" style="2" customWidth="1"/>
    <col min="13" max="13" width="8.125" style="2" customWidth="1"/>
    <col min="14" max="14" width="7.125" style="2" customWidth="1"/>
    <col min="15" max="15" width="6.625" style="2" customWidth="1"/>
    <col min="16" max="16" width="8.125" style="2" customWidth="1"/>
    <col min="17" max="17" width="6.375" style="2" customWidth="1"/>
    <col min="18" max="18" width="5.75" style="2" customWidth="1"/>
    <col min="19" max="20" width="8.75" style="2" customWidth="1"/>
    <col min="21" max="21" width="9.25" style="2" customWidth="1"/>
    <col min="22" max="22" width="9.5" style="2" customWidth="1"/>
    <col min="23" max="23" width="8.375" style="2" customWidth="1"/>
    <col min="24" max="24" width="9.625" style="2" customWidth="1"/>
    <col min="25" max="25" width="9.875" style="2" customWidth="1"/>
    <col min="26" max="26" width="9" style="2" customWidth="1"/>
    <col min="27" max="27" width="8" style="2" customWidth="1"/>
    <col min="28" max="28" width="9.75" style="2" customWidth="1"/>
    <col min="29" max="29" width="7.375" style="2" customWidth="1"/>
    <col min="30" max="30" width="8.375" style="2" customWidth="1"/>
    <col min="31" max="31" width="8.25" style="2" customWidth="1"/>
    <col min="32" max="32" width="7.375" style="2" customWidth="1"/>
    <col min="33" max="33" width="8.75" style="2" customWidth="1"/>
    <col min="34" max="34" width="8.375" style="2" customWidth="1"/>
    <col min="35" max="35" width="9" style="2" customWidth="1"/>
    <col min="36" max="37" width="12.625" style="2"/>
    <col min="38" max="38" width="5.25" style="102" customWidth="1"/>
    <col min="39" max="16384" width="12.625" style="2"/>
  </cols>
  <sheetData>
    <row r="2" spans="1:42" ht="28.5" customHeight="1" x14ac:dyDescent="0.25">
      <c r="A2" s="28" t="s">
        <v>0</v>
      </c>
      <c r="B2" s="29" t="s">
        <v>21</v>
      </c>
      <c r="C2" s="52"/>
      <c r="D2" s="52"/>
      <c r="E2" s="31" t="s">
        <v>22</v>
      </c>
      <c r="F2" s="31"/>
      <c r="G2" s="31"/>
      <c r="H2" s="52" t="s">
        <v>23</v>
      </c>
      <c r="I2" s="52"/>
      <c r="J2" s="52"/>
      <c r="K2" s="52" t="s">
        <v>26</v>
      </c>
      <c r="L2" s="52"/>
      <c r="M2" s="52"/>
      <c r="N2" s="52" t="s">
        <v>27</v>
      </c>
      <c r="O2" s="52"/>
      <c r="P2" s="52"/>
      <c r="Q2" s="52" t="s">
        <v>28</v>
      </c>
      <c r="R2" s="52"/>
      <c r="S2" s="52"/>
      <c r="T2" s="52" t="s">
        <v>30</v>
      </c>
      <c r="U2" s="52"/>
      <c r="V2" s="52"/>
      <c r="W2" s="52" t="s">
        <v>31</v>
      </c>
      <c r="X2" s="52"/>
      <c r="Y2" s="52"/>
      <c r="Z2" s="52" t="s">
        <v>32</v>
      </c>
      <c r="AA2" s="52"/>
      <c r="AB2" s="52"/>
      <c r="AC2" s="52" t="s">
        <v>48</v>
      </c>
      <c r="AD2" s="52"/>
      <c r="AE2" s="53"/>
      <c r="AF2" s="52" t="s">
        <v>49</v>
      </c>
      <c r="AG2" s="52"/>
      <c r="AH2" s="52"/>
      <c r="AI2" s="29" t="s">
        <v>51</v>
      </c>
      <c r="AJ2" s="30"/>
      <c r="AK2" s="30"/>
      <c r="AL2" s="103"/>
      <c r="AM2" s="8" t="s">
        <v>0</v>
      </c>
      <c r="AN2" s="9" t="s">
        <v>33</v>
      </c>
      <c r="AO2" s="10"/>
      <c r="AP2" s="10"/>
    </row>
    <row r="3" spans="1:42" ht="15.75" customHeight="1" x14ac:dyDescent="0.25">
      <c r="A3" s="28" t="s">
        <v>1</v>
      </c>
      <c r="B3" s="29"/>
      <c r="C3" s="52"/>
      <c r="D3" s="52"/>
      <c r="E3" s="53"/>
      <c r="F3" s="54"/>
      <c r="G3" s="55"/>
      <c r="H3" s="53"/>
      <c r="I3" s="54"/>
      <c r="J3" s="55"/>
      <c r="K3" s="53"/>
      <c r="L3" s="54"/>
      <c r="M3" s="55"/>
      <c r="N3" s="53"/>
      <c r="O3" s="54"/>
      <c r="P3" s="55"/>
      <c r="Q3" s="52"/>
      <c r="R3" s="52"/>
      <c r="S3" s="52"/>
      <c r="T3" s="52"/>
      <c r="U3" s="52"/>
      <c r="V3" s="52"/>
      <c r="W3" s="52"/>
      <c r="X3" s="52"/>
      <c r="Y3" s="52"/>
      <c r="Z3" s="52" t="s">
        <v>34</v>
      </c>
      <c r="AA3" s="52"/>
      <c r="AB3" s="52"/>
      <c r="AC3" s="53"/>
      <c r="AD3" s="54"/>
      <c r="AE3" s="54"/>
      <c r="AF3" s="56"/>
      <c r="AG3" s="56"/>
      <c r="AH3" s="56"/>
      <c r="AI3" s="29"/>
      <c r="AJ3" s="30"/>
      <c r="AK3" s="30"/>
      <c r="AL3" s="103"/>
      <c r="AM3" s="8" t="s">
        <v>1</v>
      </c>
      <c r="AN3" s="9"/>
      <c r="AO3" s="10"/>
      <c r="AP3" s="10"/>
    </row>
    <row r="4" spans="1:42" ht="35.2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3</v>
      </c>
      <c r="F4" s="28" t="s">
        <v>4</v>
      </c>
      <c r="G4" s="28" t="s">
        <v>5</v>
      </c>
      <c r="H4" s="28" t="s">
        <v>3</v>
      </c>
      <c r="I4" s="28" t="s">
        <v>4</v>
      </c>
      <c r="J4" s="28" t="s">
        <v>5</v>
      </c>
      <c r="K4" s="28" t="s">
        <v>3</v>
      </c>
      <c r="L4" s="28" t="s">
        <v>4</v>
      </c>
      <c r="M4" s="28" t="s">
        <v>5</v>
      </c>
      <c r="N4" s="28" t="s">
        <v>3</v>
      </c>
      <c r="O4" s="28" t="s">
        <v>4</v>
      </c>
      <c r="P4" s="28" t="s">
        <v>5</v>
      </c>
      <c r="Q4" s="28" t="s">
        <v>3</v>
      </c>
      <c r="R4" s="28" t="s">
        <v>4</v>
      </c>
      <c r="S4" s="28" t="s">
        <v>5</v>
      </c>
      <c r="T4" s="28" t="s">
        <v>3</v>
      </c>
      <c r="U4" s="28" t="s">
        <v>4</v>
      </c>
      <c r="V4" s="28" t="s">
        <v>5</v>
      </c>
      <c r="W4" s="28" t="s">
        <v>3</v>
      </c>
      <c r="X4" s="28" t="s">
        <v>4</v>
      </c>
      <c r="Y4" s="28" t="s">
        <v>5</v>
      </c>
      <c r="Z4" s="28" t="s">
        <v>3</v>
      </c>
      <c r="AA4" s="28" t="s">
        <v>4</v>
      </c>
      <c r="AB4" s="28" t="s">
        <v>5</v>
      </c>
      <c r="AC4" s="28" t="s">
        <v>3</v>
      </c>
      <c r="AD4" s="28" t="s">
        <v>4</v>
      </c>
      <c r="AE4" s="95" t="s">
        <v>5</v>
      </c>
      <c r="AF4" s="28" t="s">
        <v>3</v>
      </c>
      <c r="AG4" s="28" t="s">
        <v>4</v>
      </c>
      <c r="AH4" s="28" t="s">
        <v>5</v>
      </c>
      <c r="AI4" s="28" t="s">
        <v>3</v>
      </c>
      <c r="AJ4" s="28" t="s">
        <v>4</v>
      </c>
      <c r="AK4" s="28" t="s">
        <v>5</v>
      </c>
      <c r="AL4" s="4"/>
      <c r="AM4" s="8" t="s">
        <v>2</v>
      </c>
      <c r="AN4" s="8" t="s">
        <v>3</v>
      </c>
      <c r="AO4" s="8" t="s">
        <v>4</v>
      </c>
      <c r="AP4" s="8" t="s">
        <v>5</v>
      </c>
    </row>
    <row r="5" spans="1:42" ht="15.75" customHeight="1" x14ac:dyDescent="0.25">
      <c r="A5" s="68" t="s">
        <v>6</v>
      </c>
      <c r="B5" s="34">
        <v>114.66200000000001</v>
      </c>
      <c r="C5" s="35">
        <v>394.93</v>
      </c>
      <c r="D5" s="36">
        <v>45283.26</v>
      </c>
      <c r="E5" s="37">
        <v>1245.7</v>
      </c>
      <c r="F5" s="37">
        <v>155.1</v>
      </c>
      <c r="G5" s="37">
        <v>193210</v>
      </c>
      <c r="H5" s="35">
        <v>90</v>
      </c>
      <c r="I5" s="35">
        <v>480</v>
      </c>
      <c r="J5" s="35">
        <v>43200</v>
      </c>
      <c r="K5" s="69"/>
      <c r="L5" s="69"/>
      <c r="M5" s="69"/>
      <c r="N5" s="69"/>
      <c r="O5" s="69"/>
      <c r="P5" s="69"/>
      <c r="Q5" s="69"/>
      <c r="R5" s="69"/>
      <c r="S5" s="69"/>
      <c r="T5" s="39">
        <v>889.75900000000001</v>
      </c>
      <c r="U5" s="36">
        <v>218.91</v>
      </c>
      <c r="V5" s="36">
        <v>194779.27</v>
      </c>
      <c r="W5" s="37">
        <v>342.27300000000002</v>
      </c>
      <c r="X5" s="37">
        <v>576.47</v>
      </c>
      <c r="Y5" s="37">
        <v>197311.82</v>
      </c>
      <c r="Z5" s="35">
        <v>1261</v>
      </c>
      <c r="AA5" s="35">
        <f>AB5/Z5</f>
        <v>269.32004758128471</v>
      </c>
      <c r="AB5" s="35">
        <v>339612.58</v>
      </c>
      <c r="AC5" s="69"/>
      <c r="AD5" s="69"/>
      <c r="AE5" s="104"/>
      <c r="AF5" s="35">
        <v>801</v>
      </c>
      <c r="AG5" s="35">
        <v>194</v>
      </c>
      <c r="AH5" s="35">
        <v>155394</v>
      </c>
      <c r="AI5" s="35">
        <v>670</v>
      </c>
      <c r="AJ5" s="35">
        <v>300</v>
      </c>
      <c r="AK5" s="35">
        <v>201000</v>
      </c>
      <c r="AL5" s="6"/>
      <c r="AM5" s="12" t="s">
        <v>6</v>
      </c>
      <c r="AN5" s="13">
        <v>150</v>
      </c>
      <c r="AO5" s="13">
        <v>340</v>
      </c>
      <c r="AP5" s="13">
        <f>AO5*AN5</f>
        <v>51000</v>
      </c>
    </row>
    <row r="6" spans="1:42" ht="15.75" customHeight="1" x14ac:dyDescent="0.25">
      <c r="A6" s="68" t="s">
        <v>7</v>
      </c>
      <c r="B6" s="35">
        <v>34</v>
      </c>
      <c r="C6" s="35">
        <v>575</v>
      </c>
      <c r="D6" s="35">
        <v>19550</v>
      </c>
      <c r="E6" s="37"/>
      <c r="F6" s="37"/>
      <c r="G6" s="37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39">
        <v>183</v>
      </c>
      <c r="U6" s="36">
        <v>216.56</v>
      </c>
      <c r="V6" s="36">
        <v>39630</v>
      </c>
      <c r="W6" s="37">
        <v>14.228</v>
      </c>
      <c r="X6" s="37">
        <v>1120</v>
      </c>
      <c r="Y6" s="37">
        <v>15935.36</v>
      </c>
      <c r="Z6" s="35">
        <v>666</v>
      </c>
      <c r="AA6" s="35">
        <f>AB6/Z6</f>
        <v>625.12397897897904</v>
      </c>
      <c r="AB6" s="35">
        <v>416332.57</v>
      </c>
      <c r="AC6" s="69"/>
      <c r="AD6" s="69"/>
      <c r="AE6" s="104"/>
      <c r="AF6" s="35"/>
      <c r="AG6" s="35"/>
      <c r="AH6" s="35"/>
      <c r="AI6" s="35">
        <v>428</v>
      </c>
      <c r="AJ6" s="35">
        <v>220</v>
      </c>
      <c r="AK6" s="35">
        <v>94160</v>
      </c>
      <c r="AL6" s="6"/>
      <c r="AM6" s="12" t="s">
        <v>7</v>
      </c>
      <c r="AN6" s="13"/>
      <c r="AO6" s="13"/>
      <c r="AP6" s="13"/>
    </row>
    <row r="7" spans="1:42" ht="32.25" customHeight="1" x14ac:dyDescent="0.25">
      <c r="A7" s="68" t="s">
        <v>41</v>
      </c>
      <c r="B7" s="35"/>
      <c r="C7" s="35"/>
      <c r="D7" s="35"/>
      <c r="E7" s="37"/>
      <c r="F7" s="37"/>
      <c r="G7" s="37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39">
        <v>181.405</v>
      </c>
      <c r="U7" s="36">
        <v>1102.69</v>
      </c>
      <c r="V7" s="36">
        <v>200033.12</v>
      </c>
      <c r="W7" s="37">
        <v>53.113</v>
      </c>
      <c r="X7" s="37">
        <v>2281.83</v>
      </c>
      <c r="Y7" s="37">
        <v>121195.02</v>
      </c>
      <c r="Z7" s="35"/>
      <c r="AA7" s="35"/>
      <c r="AB7" s="35"/>
      <c r="AC7" s="69"/>
      <c r="AD7" s="69"/>
      <c r="AE7" s="104"/>
      <c r="AF7" s="35">
        <v>12</v>
      </c>
      <c r="AG7" s="35">
        <v>1521</v>
      </c>
      <c r="AH7" s="35">
        <v>18252</v>
      </c>
      <c r="AI7" s="35"/>
      <c r="AJ7" s="35"/>
      <c r="AK7" s="35"/>
      <c r="AL7" s="6"/>
      <c r="AM7" s="12" t="s">
        <v>8</v>
      </c>
      <c r="AN7" s="13"/>
      <c r="AO7" s="13"/>
      <c r="AP7" s="13"/>
    </row>
    <row r="8" spans="1:42" ht="15" customHeight="1" x14ac:dyDescent="0.25">
      <c r="A8" s="70" t="s">
        <v>9</v>
      </c>
      <c r="B8" s="42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76"/>
      <c r="X8" s="76"/>
      <c r="Y8" s="76"/>
      <c r="Z8" s="42"/>
      <c r="AA8" s="42"/>
      <c r="AB8" s="42"/>
      <c r="AC8" s="43"/>
      <c r="AD8" s="43"/>
      <c r="AE8" s="105"/>
      <c r="AF8" s="16"/>
      <c r="AG8" s="16"/>
      <c r="AH8" s="16"/>
      <c r="AI8" s="16"/>
      <c r="AJ8" s="16"/>
      <c r="AK8" s="16"/>
      <c r="AL8" s="6"/>
      <c r="AM8" s="15" t="s">
        <v>9</v>
      </c>
      <c r="AN8" s="16"/>
      <c r="AO8" s="16"/>
      <c r="AP8" s="16"/>
    </row>
    <row r="9" spans="1:42" ht="15.75" customHeight="1" x14ac:dyDescent="0.25">
      <c r="A9" s="66" t="s">
        <v>10</v>
      </c>
      <c r="B9" s="19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0"/>
      <c r="X9" s="20"/>
      <c r="Y9" s="20"/>
      <c r="Z9" s="19"/>
      <c r="AA9" s="19"/>
      <c r="AB9" s="19"/>
      <c r="AC9" s="17"/>
      <c r="AD9" s="17"/>
      <c r="AE9" s="106"/>
      <c r="AF9" s="19"/>
      <c r="AG9" s="19"/>
      <c r="AH9" s="19"/>
      <c r="AI9" s="19"/>
      <c r="AJ9" s="19"/>
      <c r="AK9" s="19"/>
      <c r="AL9" s="6"/>
      <c r="AM9" s="18" t="s">
        <v>10</v>
      </c>
      <c r="AN9" s="19"/>
      <c r="AO9" s="19"/>
      <c r="AP9" s="19"/>
    </row>
    <row r="10" spans="1:42" ht="15.75" customHeight="1" x14ac:dyDescent="0.25">
      <c r="A10" s="66" t="s">
        <v>11</v>
      </c>
      <c r="B10" s="19"/>
      <c r="C10" s="19"/>
      <c r="D10" s="1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0"/>
      <c r="X10" s="20"/>
      <c r="Y10" s="20"/>
      <c r="Z10" s="19"/>
      <c r="AA10" s="19"/>
      <c r="AB10" s="19"/>
      <c r="AC10" s="17"/>
      <c r="AD10" s="17"/>
      <c r="AE10" s="106"/>
      <c r="AF10" s="19"/>
      <c r="AG10" s="19"/>
      <c r="AH10" s="19"/>
      <c r="AI10" s="19"/>
      <c r="AJ10" s="19"/>
      <c r="AK10" s="19"/>
      <c r="AL10" s="6"/>
      <c r="AM10" s="18" t="s">
        <v>11</v>
      </c>
      <c r="AN10" s="19"/>
      <c r="AO10" s="19"/>
      <c r="AP10" s="19"/>
    </row>
    <row r="11" spans="1:42" ht="15.75" customHeight="1" x14ac:dyDescent="0.25">
      <c r="A11" s="70" t="s">
        <v>12</v>
      </c>
      <c r="B11" s="42"/>
      <c r="C11" s="42"/>
      <c r="D11" s="42"/>
      <c r="E11" s="43">
        <f>E12</f>
        <v>0.8</v>
      </c>
      <c r="F11" s="43"/>
      <c r="G11" s="43">
        <f>G12</f>
        <v>544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>
        <v>5.2270000000000003</v>
      </c>
      <c r="U11" s="45"/>
      <c r="V11" s="45">
        <v>6990.07</v>
      </c>
      <c r="W11" s="76"/>
      <c r="X11" s="76"/>
      <c r="Y11" s="76"/>
      <c r="Z11" s="42"/>
      <c r="AA11" s="42"/>
      <c r="AB11" s="42"/>
      <c r="AC11" s="43"/>
      <c r="AD11" s="43"/>
      <c r="AE11" s="105"/>
      <c r="AF11" s="16"/>
      <c r="AG11" s="16"/>
      <c r="AH11" s="16"/>
      <c r="AI11" s="16"/>
      <c r="AJ11" s="16"/>
      <c r="AK11" s="16"/>
      <c r="AL11" s="6"/>
      <c r="AM11" s="15" t="s">
        <v>12</v>
      </c>
      <c r="AN11" s="16"/>
      <c r="AO11" s="16"/>
      <c r="AP11" s="16"/>
    </row>
    <row r="12" spans="1:42" ht="15.75" customHeight="1" x14ac:dyDescent="0.25">
      <c r="A12" s="66" t="s">
        <v>10</v>
      </c>
      <c r="B12" s="19"/>
      <c r="C12" s="19"/>
      <c r="D12" s="19"/>
      <c r="E12" s="20">
        <v>0.8</v>
      </c>
      <c r="F12" s="20">
        <v>680</v>
      </c>
      <c r="G12" s="20">
        <v>544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1">
        <v>5.2270000000000003</v>
      </c>
      <c r="U12" s="22">
        <v>1337.3</v>
      </c>
      <c r="V12" s="22">
        <v>6990.07</v>
      </c>
      <c r="W12" s="20"/>
      <c r="X12" s="20"/>
      <c r="Y12" s="20"/>
      <c r="Z12" s="19"/>
      <c r="AA12" s="19"/>
      <c r="AB12" s="19"/>
      <c r="AC12" s="17"/>
      <c r="AD12" s="17"/>
      <c r="AE12" s="106"/>
      <c r="AF12" s="19"/>
      <c r="AG12" s="19"/>
      <c r="AH12" s="19"/>
      <c r="AI12" s="19"/>
      <c r="AJ12" s="19"/>
      <c r="AK12" s="19"/>
      <c r="AL12" s="6"/>
      <c r="AM12" s="18" t="s">
        <v>10</v>
      </c>
      <c r="AN12" s="19"/>
      <c r="AO12" s="19"/>
      <c r="AP12" s="19"/>
    </row>
    <row r="13" spans="1:42" ht="15.75" customHeight="1" x14ac:dyDescent="0.25">
      <c r="A13" s="66" t="s">
        <v>11</v>
      </c>
      <c r="B13" s="19"/>
      <c r="C13" s="19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0"/>
      <c r="X13" s="20"/>
      <c r="Y13" s="20"/>
      <c r="Z13" s="19"/>
      <c r="AA13" s="19"/>
      <c r="AB13" s="19"/>
      <c r="AC13" s="17"/>
      <c r="AD13" s="17"/>
      <c r="AE13" s="106"/>
      <c r="AF13" s="19"/>
      <c r="AG13" s="19"/>
      <c r="AH13" s="19"/>
      <c r="AI13" s="19"/>
      <c r="AJ13" s="19"/>
      <c r="AK13" s="19"/>
      <c r="AL13" s="6"/>
      <c r="AM13" s="18" t="s">
        <v>11</v>
      </c>
      <c r="AN13" s="19"/>
      <c r="AO13" s="19"/>
      <c r="AP13" s="19"/>
    </row>
    <row r="14" spans="1:42" ht="15.75" customHeight="1" x14ac:dyDescent="0.25">
      <c r="A14" s="70" t="s">
        <v>13</v>
      </c>
      <c r="B14" s="42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76"/>
      <c r="X14" s="76"/>
      <c r="Y14" s="76"/>
      <c r="Z14" s="42"/>
      <c r="AA14" s="42"/>
      <c r="AB14" s="42"/>
      <c r="AC14" s="43"/>
      <c r="AD14" s="43"/>
      <c r="AE14" s="105"/>
      <c r="AF14" s="16"/>
      <c r="AG14" s="16"/>
      <c r="AH14" s="16"/>
      <c r="AI14" s="16"/>
      <c r="AJ14" s="16"/>
      <c r="AK14" s="16"/>
      <c r="AL14" s="6"/>
      <c r="AM14" s="15" t="s">
        <v>13</v>
      </c>
      <c r="AN14" s="16"/>
      <c r="AO14" s="16"/>
      <c r="AP14" s="16"/>
    </row>
    <row r="15" spans="1:42" ht="15.75" customHeight="1" x14ac:dyDescent="0.25">
      <c r="A15" s="66" t="s">
        <v>10</v>
      </c>
      <c r="B15" s="19"/>
      <c r="C15" s="19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0"/>
      <c r="X15" s="20"/>
      <c r="Y15" s="20"/>
      <c r="Z15" s="19"/>
      <c r="AA15" s="19"/>
      <c r="AB15" s="19"/>
      <c r="AC15" s="17"/>
      <c r="AD15" s="17"/>
      <c r="AE15" s="106"/>
      <c r="AF15" s="19"/>
      <c r="AG15" s="19"/>
      <c r="AH15" s="19"/>
      <c r="AI15" s="19"/>
      <c r="AJ15" s="19"/>
      <c r="AK15" s="19"/>
      <c r="AL15" s="6"/>
      <c r="AM15" s="18" t="s">
        <v>10</v>
      </c>
      <c r="AN15" s="19"/>
      <c r="AO15" s="19"/>
      <c r="AP15" s="19"/>
    </row>
    <row r="16" spans="1:42" ht="15.75" customHeight="1" x14ac:dyDescent="0.25">
      <c r="A16" s="66" t="s">
        <v>11</v>
      </c>
      <c r="B16" s="19"/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0"/>
      <c r="X16" s="20"/>
      <c r="Y16" s="20"/>
      <c r="Z16" s="19"/>
      <c r="AA16" s="19"/>
      <c r="AB16" s="19"/>
      <c r="AC16" s="17"/>
      <c r="AD16" s="17"/>
      <c r="AE16" s="106"/>
      <c r="AF16" s="19"/>
      <c r="AG16" s="19"/>
      <c r="AH16" s="19"/>
      <c r="AI16" s="19"/>
      <c r="AJ16" s="19"/>
      <c r="AK16" s="19"/>
      <c r="AL16" s="6"/>
      <c r="AM16" s="18" t="s">
        <v>11</v>
      </c>
      <c r="AN16" s="19"/>
      <c r="AO16" s="19"/>
      <c r="AP16" s="19"/>
    </row>
    <row r="17" spans="1:42" ht="15.75" customHeight="1" x14ac:dyDescent="0.25">
      <c r="A17" s="70" t="s">
        <v>14</v>
      </c>
      <c r="B17" s="42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76">
        <f>W21</f>
        <v>53.113</v>
      </c>
      <c r="X17" s="76"/>
      <c r="Y17" s="76">
        <f>Y21</f>
        <v>121195.02</v>
      </c>
      <c r="Z17" s="42"/>
      <c r="AA17" s="42"/>
      <c r="AB17" s="42"/>
      <c r="AC17" s="43"/>
      <c r="AD17" s="43"/>
      <c r="AE17" s="105"/>
      <c r="AF17" s="16">
        <v>801</v>
      </c>
      <c r="AG17" s="16">
        <v>194</v>
      </c>
      <c r="AH17" s="16">
        <v>155394</v>
      </c>
      <c r="AI17" s="16">
        <f>AI20</f>
        <v>6</v>
      </c>
      <c r="AJ17" s="16"/>
      <c r="AK17" s="16">
        <f>AK20</f>
        <v>3408</v>
      </c>
      <c r="AL17" s="6"/>
      <c r="AM17" s="18" t="s">
        <v>14</v>
      </c>
      <c r="AN17" s="19"/>
      <c r="AO17" s="19"/>
      <c r="AP17" s="19"/>
    </row>
    <row r="18" spans="1:42" ht="15.75" customHeight="1" x14ac:dyDescent="0.25">
      <c r="A18" s="66" t="s">
        <v>15</v>
      </c>
      <c r="B18" s="19"/>
      <c r="C18" s="19"/>
      <c r="D18" s="1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0"/>
      <c r="X18" s="20"/>
      <c r="Y18" s="20"/>
      <c r="Z18" s="19"/>
      <c r="AA18" s="19"/>
      <c r="AB18" s="19"/>
      <c r="AC18" s="17"/>
      <c r="AD18" s="17"/>
      <c r="AE18" s="106"/>
      <c r="AF18" s="19"/>
      <c r="AG18" s="19"/>
      <c r="AH18" s="19"/>
      <c r="AI18" s="19"/>
      <c r="AJ18" s="19"/>
      <c r="AK18" s="19"/>
      <c r="AL18" s="6"/>
      <c r="AM18" s="15" t="s">
        <v>35</v>
      </c>
      <c r="AN18" s="16">
        <v>35</v>
      </c>
      <c r="AO18" s="16">
        <v>750</v>
      </c>
      <c r="AP18" s="16">
        <v>26250</v>
      </c>
    </row>
    <row r="19" spans="1:42" ht="15.75" customHeight="1" x14ac:dyDescent="0.25">
      <c r="A19" s="66" t="s">
        <v>16</v>
      </c>
      <c r="B19" s="19"/>
      <c r="C19" s="19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0"/>
      <c r="X19" s="20"/>
      <c r="Y19" s="20"/>
      <c r="Z19" s="19"/>
      <c r="AA19" s="19"/>
      <c r="AB19" s="19"/>
      <c r="AC19" s="17"/>
      <c r="AD19" s="17"/>
      <c r="AE19" s="106"/>
      <c r="AF19" s="19"/>
      <c r="AG19" s="19"/>
      <c r="AH19" s="19"/>
      <c r="AI19" s="19"/>
      <c r="AJ19" s="19"/>
      <c r="AK19" s="19"/>
      <c r="AL19" s="6"/>
      <c r="AM19" s="18" t="s">
        <v>36</v>
      </c>
      <c r="AN19" s="19">
        <v>35</v>
      </c>
      <c r="AO19" s="19">
        <v>1015</v>
      </c>
      <c r="AP19" s="19">
        <v>35525</v>
      </c>
    </row>
    <row r="20" spans="1:42" ht="15.75" customHeight="1" x14ac:dyDescent="0.25">
      <c r="A20" s="66" t="s">
        <v>10</v>
      </c>
      <c r="B20" s="19"/>
      <c r="C20" s="19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0"/>
      <c r="X20" s="20"/>
      <c r="Y20" s="20"/>
      <c r="Z20" s="19"/>
      <c r="AA20" s="19"/>
      <c r="AB20" s="19"/>
      <c r="AC20" s="17"/>
      <c r="AD20" s="17"/>
      <c r="AE20" s="106"/>
      <c r="AF20" s="19">
        <v>12</v>
      </c>
      <c r="AG20" s="19">
        <v>1521</v>
      </c>
      <c r="AH20" s="19">
        <v>18252</v>
      </c>
      <c r="AI20" s="19">
        <v>6</v>
      </c>
      <c r="AJ20" s="19">
        <v>568</v>
      </c>
      <c r="AK20" s="19">
        <v>3408</v>
      </c>
      <c r="AL20" s="6"/>
      <c r="AM20" s="18" t="s">
        <v>37</v>
      </c>
      <c r="AN20" s="19">
        <v>35</v>
      </c>
      <c r="AO20" s="19">
        <v>1070</v>
      </c>
      <c r="AP20" s="19">
        <v>37450</v>
      </c>
    </row>
    <row r="21" spans="1:42" ht="15.75" customHeight="1" x14ac:dyDescent="0.25">
      <c r="A21" s="66" t="s">
        <v>11</v>
      </c>
      <c r="B21" s="19"/>
      <c r="C21" s="19"/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0">
        <v>53.113</v>
      </c>
      <c r="X21" s="20">
        <v>2281.83</v>
      </c>
      <c r="Y21" s="20">
        <v>121195.02</v>
      </c>
      <c r="Z21" s="19"/>
      <c r="AA21" s="19"/>
      <c r="AB21" s="19"/>
      <c r="AC21" s="17"/>
      <c r="AD21" s="17"/>
      <c r="AE21" s="106"/>
      <c r="AF21" s="19"/>
      <c r="AG21" s="19"/>
      <c r="AH21" s="19"/>
      <c r="AI21" s="19"/>
      <c r="AJ21" s="19"/>
      <c r="AK21" s="19"/>
      <c r="AL21" s="6"/>
      <c r="AM21" s="18" t="s">
        <v>38</v>
      </c>
      <c r="AN21" s="19">
        <v>20</v>
      </c>
      <c r="AO21" s="19">
        <v>2055.9</v>
      </c>
      <c r="AP21" s="19">
        <v>41118</v>
      </c>
    </row>
    <row r="22" spans="1:42" ht="15.75" customHeight="1" x14ac:dyDescent="0.25">
      <c r="A22" s="70" t="s">
        <v>17</v>
      </c>
      <c r="B22" s="42"/>
      <c r="C22" s="42"/>
      <c r="D22" s="42"/>
      <c r="E22" s="43">
        <f>E23+E24+E25+E26</f>
        <v>522.548</v>
      </c>
      <c r="F22" s="43"/>
      <c r="G22" s="43">
        <f>G23+G24+G25+G26</f>
        <v>881812.61999999988</v>
      </c>
      <c r="H22" s="71">
        <f>H24+H25+H26</f>
        <v>155</v>
      </c>
      <c r="I22" s="43"/>
      <c r="J22" s="71">
        <f>J24+J25+J26</f>
        <v>309805</v>
      </c>
      <c r="K22" s="43"/>
      <c r="L22" s="43"/>
      <c r="M22" s="43"/>
      <c r="N22" s="43"/>
      <c r="O22" s="43"/>
      <c r="P22" s="43"/>
      <c r="Q22" s="43"/>
      <c r="R22" s="43"/>
      <c r="S22" s="43"/>
      <c r="T22" s="44">
        <v>9.0039999999999996</v>
      </c>
      <c r="U22" s="45"/>
      <c r="V22" s="45">
        <v>9853.99</v>
      </c>
      <c r="W22" s="76"/>
      <c r="X22" s="76"/>
      <c r="Y22" s="76"/>
      <c r="Z22" s="42">
        <f>Z23+Z24+Z25+Z26</f>
        <v>1955</v>
      </c>
      <c r="AA22" s="42"/>
      <c r="AB22" s="42">
        <f>AB23+AB24+AB25+AB26</f>
        <v>1717979.1400000001</v>
      </c>
      <c r="AC22" s="43"/>
      <c r="AD22" s="43"/>
      <c r="AE22" s="105"/>
      <c r="AF22" s="16"/>
      <c r="AG22" s="16"/>
      <c r="AH22" s="16"/>
      <c r="AI22" s="16">
        <f>AI25+AI26</f>
        <v>3962</v>
      </c>
      <c r="AJ22" s="16"/>
      <c r="AK22" s="16">
        <f>AK25+AK26</f>
        <v>1464608</v>
      </c>
      <c r="AL22" s="6"/>
      <c r="AM22" s="18" t="s">
        <v>39</v>
      </c>
      <c r="AN22" s="19">
        <v>15</v>
      </c>
      <c r="AO22" s="19">
        <v>2107</v>
      </c>
      <c r="AP22" s="19">
        <v>31605</v>
      </c>
    </row>
    <row r="23" spans="1:42" ht="15.75" customHeight="1" x14ac:dyDescent="0.25">
      <c r="A23" s="66" t="s">
        <v>15</v>
      </c>
      <c r="B23" s="19"/>
      <c r="C23" s="19"/>
      <c r="D23" s="19"/>
      <c r="E23" s="20">
        <v>57.862000000000002</v>
      </c>
      <c r="F23" s="20">
        <v>2573.44</v>
      </c>
      <c r="G23" s="20">
        <v>148904.32999999999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/>
      <c r="U23" s="19"/>
      <c r="V23" s="19"/>
      <c r="W23" s="20"/>
      <c r="X23" s="20"/>
      <c r="Y23" s="20"/>
      <c r="Z23" s="19">
        <v>188</v>
      </c>
      <c r="AA23" s="19">
        <f>AB23/Z23</f>
        <v>2521.2868085106384</v>
      </c>
      <c r="AB23" s="19">
        <v>474001.91999999998</v>
      </c>
      <c r="AC23" s="17"/>
      <c r="AD23" s="17"/>
      <c r="AE23" s="106"/>
      <c r="AF23" s="19"/>
      <c r="AG23" s="19"/>
      <c r="AH23" s="19"/>
      <c r="AI23" s="19"/>
      <c r="AJ23" s="19"/>
      <c r="AK23" s="19"/>
      <c r="AL23" s="6"/>
      <c r="AM23" s="15" t="s">
        <v>40</v>
      </c>
      <c r="AN23" s="16">
        <v>10</v>
      </c>
      <c r="AO23" s="16">
        <v>1295</v>
      </c>
      <c r="AP23" s="16">
        <v>12950</v>
      </c>
    </row>
    <row r="24" spans="1:42" ht="15.75" customHeight="1" x14ac:dyDescent="0.25">
      <c r="A24" s="66" t="s">
        <v>16</v>
      </c>
      <c r="B24" s="19"/>
      <c r="C24" s="19"/>
      <c r="D24" s="19"/>
      <c r="E24" s="17">
        <v>124.33199999999999</v>
      </c>
      <c r="F24" s="17">
        <v>2693.74</v>
      </c>
      <c r="G24" s="17">
        <v>214644.37</v>
      </c>
      <c r="H24" s="19">
        <v>63</v>
      </c>
      <c r="I24" s="19">
        <v>2402</v>
      </c>
      <c r="J24" s="19">
        <v>151317</v>
      </c>
      <c r="K24" s="17"/>
      <c r="L24" s="17"/>
      <c r="M24" s="17"/>
      <c r="N24" s="17"/>
      <c r="O24" s="17"/>
      <c r="P24" s="17"/>
      <c r="Q24" s="17"/>
      <c r="R24" s="17"/>
      <c r="S24" s="17"/>
      <c r="T24" s="19"/>
      <c r="U24" s="19"/>
      <c r="V24" s="19"/>
      <c r="W24" s="20"/>
      <c r="X24" s="20"/>
      <c r="Y24" s="20"/>
      <c r="Z24" s="19">
        <v>371</v>
      </c>
      <c r="AA24" s="19">
        <f>AB24/Z24</f>
        <v>944.7567115902965</v>
      </c>
      <c r="AB24" s="19">
        <v>350504.74</v>
      </c>
      <c r="AC24" s="17"/>
      <c r="AD24" s="17"/>
      <c r="AE24" s="106"/>
      <c r="AF24" s="19"/>
      <c r="AG24" s="19"/>
      <c r="AH24" s="19"/>
      <c r="AI24" s="19"/>
      <c r="AJ24" s="19"/>
      <c r="AK24" s="19"/>
      <c r="AL24" s="6"/>
      <c r="AM24" s="18" t="s">
        <v>15</v>
      </c>
      <c r="AN24" s="19"/>
      <c r="AO24" s="19"/>
      <c r="AP24" s="19"/>
    </row>
    <row r="25" spans="1:42" ht="15.75" customHeight="1" x14ac:dyDescent="0.25">
      <c r="A25" s="66" t="s">
        <v>10</v>
      </c>
      <c r="B25" s="19"/>
      <c r="C25" s="19"/>
      <c r="D25" s="19"/>
      <c r="E25" s="17">
        <v>245.29300000000001</v>
      </c>
      <c r="F25" s="17">
        <v>1878.2200000000003</v>
      </c>
      <c r="G25" s="17">
        <v>266335.44</v>
      </c>
      <c r="H25" s="19">
        <v>10</v>
      </c>
      <c r="I25" s="19">
        <v>2217</v>
      </c>
      <c r="J25" s="19">
        <v>22165</v>
      </c>
      <c r="K25" s="17"/>
      <c r="L25" s="17"/>
      <c r="M25" s="17"/>
      <c r="N25" s="17"/>
      <c r="O25" s="17"/>
      <c r="P25" s="17"/>
      <c r="Q25" s="17"/>
      <c r="R25" s="17"/>
      <c r="S25" s="17"/>
      <c r="T25" s="21">
        <v>9.0039999999999996</v>
      </c>
      <c r="U25" s="22">
        <v>1094.4000000000001</v>
      </c>
      <c r="V25" s="22">
        <v>9853.99</v>
      </c>
      <c r="W25" s="20"/>
      <c r="X25" s="20"/>
      <c r="Y25" s="20"/>
      <c r="Z25" s="19">
        <v>367</v>
      </c>
      <c r="AA25" s="19">
        <f>AB25/Z25</f>
        <v>663.74822888283381</v>
      </c>
      <c r="AB25" s="19">
        <v>243595.6</v>
      </c>
      <c r="AC25" s="17"/>
      <c r="AD25" s="17"/>
      <c r="AE25" s="106"/>
      <c r="AF25" s="19"/>
      <c r="AG25" s="19"/>
      <c r="AH25" s="19"/>
      <c r="AI25" s="19">
        <v>1073</v>
      </c>
      <c r="AJ25" s="19">
        <v>568</v>
      </c>
      <c r="AK25" s="19">
        <v>609464</v>
      </c>
      <c r="AL25" s="6"/>
      <c r="AM25" s="18" t="s">
        <v>16</v>
      </c>
      <c r="AN25" s="19"/>
      <c r="AO25" s="19"/>
      <c r="AP25" s="19"/>
    </row>
    <row r="26" spans="1:42" ht="15.75" customHeight="1" x14ac:dyDescent="0.25">
      <c r="A26" s="66" t="s">
        <v>11</v>
      </c>
      <c r="B26" s="19"/>
      <c r="C26" s="19"/>
      <c r="D26" s="19"/>
      <c r="E26" s="17">
        <v>95.061000000000007</v>
      </c>
      <c r="F26" s="17">
        <v>3381.54</v>
      </c>
      <c r="G26" s="17">
        <v>251928.47999999998</v>
      </c>
      <c r="H26" s="19">
        <v>82</v>
      </c>
      <c r="I26" s="19">
        <v>1662</v>
      </c>
      <c r="J26" s="19">
        <v>136323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0"/>
      <c r="X26" s="20"/>
      <c r="Y26" s="20"/>
      <c r="Z26" s="19">
        <v>1029</v>
      </c>
      <c r="AA26" s="19">
        <f>AB26/Z26</f>
        <v>631.56159378036932</v>
      </c>
      <c r="AB26" s="19">
        <v>649876.88</v>
      </c>
      <c r="AC26" s="17"/>
      <c r="AD26" s="17"/>
      <c r="AE26" s="106"/>
      <c r="AF26" s="19"/>
      <c r="AG26" s="19"/>
      <c r="AH26" s="19"/>
      <c r="AI26" s="19">
        <v>2889</v>
      </c>
      <c r="AJ26" s="19">
        <v>296</v>
      </c>
      <c r="AK26" s="19">
        <v>855144</v>
      </c>
      <c r="AL26" s="6"/>
      <c r="AM26" s="18" t="s">
        <v>10</v>
      </c>
      <c r="AN26" s="19"/>
      <c r="AO26" s="19"/>
      <c r="AP26" s="19"/>
    </row>
    <row r="27" spans="1:42" ht="15.75" customHeight="1" x14ac:dyDescent="0.25">
      <c r="A27" s="70" t="s">
        <v>18</v>
      </c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>
        <v>167.17400000000001</v>
      </c>
      <c r="U27" s="45"/>
      <c r="V27" s="45">
        <v>183189.06</v>
      </c>
      <c r="W27" s="76"/>
      <c r="X27" s="76"/>
      <c r="Y27" s="76"/>
      <c r="Z27" s="42"/>
      <c r="AA27" s="42"/>
      <c r="AB27" s="42"/>
      <c r="AC27" s="43"/>
      <c r="AD27" s="43"/>
      <c r="AE27" s="105"/>
      <c r="AF27" s="16"/>
      <c r="AG27" s="16"/>
      <c r="AH27" s="16"/>
      <c r="AI27" s="16">
        <f>AI29+AI30</f>
        <v>1185</v>
      </c>
      <c r="AJ27" s="16"/>
      <c r="AK27" s="16">
        <f>AK29+AK30</f>
        <v>476696</v>
      </c>
      <c r="AL27" s="6"/>
      <c r="AM27" s="18" t="s">
        <v>11</v>
      </c>
      <c r="AN27" s="19"/>
      <c r="AO27" s="19"/>
      <c r="AP27" s="19"/>
    </row>
    <row r="28" spans="1:42" ht="15.75" customHeight="1" x14ac:dyDescent="0.25">
      <c r="A28" s="66" t="s">
        <v>16</v>
      </c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9"/>
      <c r="U28" s="19"/>
      <c r="V28" s="19"/>
      <c r="W28" s="20"/>
      <c r="X28" s="20"/>
      <c r="Y28" s="20"/>
      <c r="Z28" s="19"/>
      <c r="AA28" s="19"/>
      <c r="AB28" s="19"/>
      <c r="AC28" s="17"/>
      <c r="AD28" s="17"/>
      <c r="AE28" s="106"/>
      <c r="AF28" s="19"/>
      <c r="AG28" s="19"/>
      <c r="AH28" s="19"/>
      <c r="AI28" s="19"/>
      <c r="AJ28" s="19"/>
      <c r="AK28" s="19"/>
      <c r="AL28" s="6"/>
      <c r="AM28" s="15" t="s">
        <v>18</v>
      </c>
      <c r="AN28" s="16"/>
      <c r="AO28" s="16"/>
      <c r="AP28" s="16"/>
    </row>
    <row r="29" spans="1:42" ht="15.75" customHeight="1" x14ac:dyDescent="0.25">
      <c r="A29" s="66" t="s">
        <v>10</v>
      </c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1">
        <v>162.303</v>
      </c>
      <c r="U29" s="22">
        <v>1111.07</v>
      </c>
      <c r="V29" s="22">
        <v>180321.35</v>
      </c>
      <c r="W29" s="20"/>
      <c r="X29" s="20"/>
      <c r="Y29" s="20"/>
      <c r="Z29" s="19"/>
      <c r="AA29" s="19"/>
      <c r="AB29" s="19"/>
      <c r="AC29" s="17"/>
      <c r="AD29" s="17"/>
      <c r="AE29" s="106"/>
      <c r="AF29" s="19"/>
      <c r="AG29" s="19"/>
      <c r="AH29" s="19"/>
      <c r="AI29" s="19">
        <v>463</v>
      </c>
      <c r="AJ29" s="19">
        <v>568</v>
      </c>
      <c r="AK29" s="19">
        <v>262984</v>
      </c>
      <c r="AL29" s="6"/>
      <c r="AM29" s="18" t="s">
        <v>16</v>
      </c>
      <c r="AN29" s="19"/>
      <c r="AO29" s="19"/>
      <c r="AP29" s="19"/>
    </row>
    <row r="30" spans="1:42" ht="15.75" customHeight="1" x14ac:dyDescent="0.25">
      <c r="A30" s="66" t="s">
        <v>11</v>
      </c>
      <c r="B30" s="23"/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>
        <v>4.8710000000000004</v>
      </c>
      <c r="U30" s="22">
        <v>588.73</v>
      </c>
      <c r="V30" s="22">
        <v>2867.71</v>
      </c>
      <c r="W30" s="20"/>
      <c r="X30" s="20"/>
      <c r="Y30" s="20"/>
      <c r="Z30" s="19"/>
      <c r="AA30" s="19"/>
      <c r="AB30" s="19"/>
      <c r="AC30" s="17"/>
      <c r="AD30" s="17"/>
      <c r="AE30" s="17"/>
      <c r="AF30" s="107"/>
      <c r="AG30" s="108"/>
      <c r="AH30" s="109"/>
      <c r="AI30" s="107">
        <v>722</v>
      </c>
      <c r="AJ30" s="108">
        <v>296</v>
      </c>
      <c r="AK30" s="109">
        <v>213712</v>
      </c>
      <c r="AL30" s="6"/>
      <c r="AM30" s="18" t="s">
        <v>10</v>
      </c>
      <c r="AN30" s="19"/>
      <c r="AO30" s="19"/>
      <c r="AP30" s="19"/>
    </row>
    <row r="31" spans="1:42" ht="15.75" customHeight="1" thickBot="1" x14ac:dyDescent="0.3">
      <c r="A31" s="57" t="s">
        <v>19</v>
      </c>
      <c r="B31" s="47">
        <v>148.66200000000001</v>
      </c>
      <c r="C31" s="48"/>
      <c r="D31" s="49">
        <v>64833.26</v>
      </c>
      <c r="E31" s="50">
        <v>1769.048</v>
      </c>
      <c r="F31" s="50"/>
      <c r="G31" s="50">
        <v>1075566.6199999999</v>
      </c>
      <c r="H31" s="56">
        <v>245</v>
      </c>
      <c r="I31" s="56"/>
      <c r="J31" s="56">
        <v>353005</v>
      </c>
      <c r="K31" s="56">
        <v>0</v>
      </c>
      <c r="L31" s="56"/>
      <c r="M31" s="56">
        <v>0</v>
      </c>
      <c r="N31" s="56">
        <v>0</v>
      </c>
      <c r="O31" s="56"/>
      <c r="P31" s="56">
        <v>0</v>
      </c>
      <c r="Q31" s="56">
        <v>0</v>
      </c>
      <c r="R31" s="56"/>
      <c r="S31" s="56">
        <v>0</v>
      </c>
      <c r="T31" s="51">
        <v>1254.164</v>
      </c>
      <c r="U31" s="48"/>
      <c r="V31" s="49">
        <v>434448.39</v>
      </c>
      <c r="W31" s="50">
        <v>409.61399999999998</v>
      </c>
      <c r="X31" s="50"/>
      <c r="Y31" s="50">
        <v>334442.18</v>
      </c>
      <c r="Z31" s="48">
        <f>Z22+Z6+Z5</f>
        <v>3882</v>
      </c>
      <c r="AA31" s="48"/>
      <c r="AB31" s="48">
        <f>AB22+AB6+AB5</f>
        <v>2473924.29</v>
      </c>
      <c r="AC31" s="56">
        <v>0</v>
      </c>
      <c r="AD31" s="56"/>
      <c r="AE31" s="56">
        <v>0</v>
      </c>
      <c r="AF31" s="92">
        <v>813</v>
      </c>
      <c r="AG31" s="93"/>
      <c r="AH31" s="94">
        <v>173646</v>
      </c>
      <c r="AI31" s="92">
        <v>6251</v>
      </c>
      <c r="AJ31" s="93"/>
      <c r="AK31" s="94">
        <v>2239872</v>
      </c>
      <c r="AL31" s="7"/>
      <c r="AM31" s="18" t="s">
        <v>11</v>
      </c>
      <c r="AN31" s="19"/>
      <c r="AO31" s="19"/>
      <c r="AP31" s="19"/>
    </row>
    <row r="32" spans="1:42" ht="15.75" customHeight="1" x14ac:dyDescent="0.25">
      <c r="H32" s="72"/>
      <c r="AI32" s="72"/>
      <c r="AM32" s="24" t="s">
        <v>19</v>
      </c>
      <c r="AN32" s="25">
        <v>300</v>
      </c>
      <c r="AO32" s="25">
        <v>858</v>
      </c>
      <c r="AP32" s="25">
        <f>SUM(AP5:AP23)</f>
        <v>235898</v>
      </c>
    </row>
    <row r="33" spans="1:4" ht="34.5" customHeight="1" x14ac:dyDescent="0.25">
      <c r="A33" s="4"/>
      <c r="B33" s="5"/>
      <c r="C33" s="73"/>
      <c r="D33" s="73"/>
    </row>
    <row r="34" spans="1:4" ht="15.75" customHeight="1" x14ac:dyDescent="0.25">
      <c r="A34" s="4"/>
      <c r="B34" s="5"/>
      <c r="C34" s="73"/>
      <c r="D34" s="73"/>
    </row>
    <row r="35" spans="1:4" ht="31.5" customHeight="1" x14ac:dyDescent="0.25">
      <c r="A35" s="4"/>
      <c r="B35" s="4"/>
      <c r="C35" s="4"/>
      <c r="D35" s="4"/>
    </row>
    <row r="36" spans="1:4" ht="15.75" customHeight="1" x14ac:dyDescent="0.25">
      <c r="A36" s="74"/>
      <c r="B36" s="6"/>
      <c r="C36" s="6"/>
      <c r="D36" s="6"/>
    </row>
    <row r="37" spans="1:4" ht="15.75" customHeight="1" x14ac:dyDescent="0.25">
      <c r="A37" s="74"/>
      <c r="B37" s="6"/>
      <c r="C37" s="6"/>
      <c r="D37" s="6"/>
    </row>
    <row r="38" spans="1:4" ht="15.75" customHeight="1" x14ac:dyDescent="0.25">
      <c r="A38" s="74"/>
      <c r="B38" s="6"/>
      <c r="C38" s="6"/>
      <c r="D38" s="6"/>
    </row>
    <row r="39" spans="1:4" ht="15.75" customHeight="1" x14ac:dyDescent="0.25">
      <c r="A39" s="74"/>
      <c r="B39" s="6"/>
      <c r="C39" s="6"/>
      <c r="D39" s="6"/>
    </row>
    <row r="40" spans="1:4" ht="15.75" customHeight="1" x14ac:dyDescent="0.25">
      <c r="A40" s="74"/>
      <c r="B40" s="6"/>
      <c r="C40" s="6"/>
      <c r="D40" s="6"/>
    </row>
    <row r="41" spans="1:4" ht="15.75" customHeight="1" x14ac:dyDescent="0.25">
      <c r="A41" s="74"/>
      <c r="B41" s="6"/>
      <c r="C41" s="6"/>
      <c r="D41" s="6"/>
    </row>
    <row r="42" spans="1:4" ht="15.75" customHeight="1" x14ac:dyDescent="0.25">
      <c r="A42" s="74"/>
      <c r="B42" s="6"/>
      <c r="C42" s="6"/>
      <c r="D42" s="6"/>
    </row>
    <row r="43" spans="1:4" ht="15.75" customHeight="1" x14ac:dyDescent="0.25">
      <c r="A43" s="74"/>
      <c r="B43" s="6"/>
      <c r="C43" s="6"/>
      <c r="D43" s="6"/>
    </row>
    <row r="44" spans="1:4" ht="15.75" customHeight="1" x14ac:dyDescent="0.25">
      <c r="A44" s="74"/>
      <c r="B44" s="6"/>
      <c r="C44" s="6"/>
      <c r="D44" s="6"/>
    </row>
    <row r="45" spans="1:4" ht="15.75" customHeight="1" x14ac:dyDescent="0.25">
      <c r="A45" s="74"/>
      <c r="B45" s="6"/>
      <c r="C45" s="6"/>
      <c r="D45" s="6"/>
    </row>
    <row r="46" spans="1:4" ht="15.75" customHeight="1" x14ac:dyDescent="0.25">
      <c r="A46" s="74"/>
      <c r="B46" s="6"/>
      <c r="C46" s="6"/>
      <c r="D46" s="6"/>
    </row>
    <row r="47" spans="1:4" ht="15.75" customHeight="1" x14ac:dyDescent="0.25">
      <c r="A47" s="74"/>
      <c r="B47" s="6"/>
      <c r="C47" s="6"/>
      <c r="D47" s="6"/>
    </row>
    <row r="48" spans="1:4" ht="15.75" customHeight="1" x14ac:dyDescent="0.25">
      <c r="A48" s="74"/>
      <c r="B48" s="6"/>
      <c r="C48" s="6"/>
      <c r="D48" s="6"/>
    </row>
    <row r="49" spans="1:4" ht="15.75" customHeight="1" x14ac:dyDescent="0.25">
      <c r="A49" s="74"/>
      <c r="B49" s="6"/>
      <c r="C49" s="6"/>
      <c r="D49" s="6"/>
    </row>
    <row r="50" spans="1:4" ht="15.75" customHeight="1" x14ac:dyDescent="0.25">
      <c r="A50" s="74"/>
      <c r="B50" s="6"/>
      <c r="C50" s="6"/>
      <c r="D50" s="6"/>
    </row>
    <row r="51" spans="1:4" ht="15.75" customHeight="1" x14ac:dyDescent="0.25">
      <c r="A51" s="74"/>
      <c r="B51" s="6"/>
      <c r="C51" s="6"/>
      <c r="D51" s="6"/>
    </row>
    <row r="52" spans="1:4" ht="15.75" customHeight="1" x14ac:dyDescent="0.25">
      <c r="A52" s="74"/>
      <c r="B52" s="6"/>
      <c r="C52" s="6"/>
      <c r="D52" s="6"/>
    </row>
    <row r="53" spans="1:4" ht="15.75" customHeight="1" x14ac:dyDescent="0.25">
      <c r="A53" s="74"/>
      <c r="B53" s="6"/>
      <c r="C53" s="6"/>
      <c r="D53" s="6"/>
    </row>
    <row r="54" spans="1:4" ht="15.75" customHeight="1" x14ac:dyDescent="0.25">
      <c r="A54" s="74"/>
      <c r="B54" s="6"/>
      <c r="C54" s="6"/>
      <c r="D54" s="6"/>
    </row>
    <row r="55" spans="1:4" ht="15.75" customHeight="1" x14ac:dyDescent="0.25">
      <c r="A55" s="74"/>
      <c r="B55" s="6"/>
      <c r="C55" s="6"/>
      <c r="D55" s="6"/>
    </row>
    <row r="56" spans="1:4" ht="15.75" customHeight="1" x14ac:dyDescent="0.25">
      <c r="A56" s="74"/>
      <c r="B56" s="6"/>
      <c r="C56" s="6"/>
      <c r="D56" s="6"/>
    </row>
    <row r="57" spans="1:4" ht="15.75" customHeight="1" x14ac:dyDescent="0.25">
      <c r="A57" s="74"/>
      <c r="B57" s="6"/>
      <c r="C57" s="6"/>
      <c r="D57" s="6"/>
    </row>
    <row r="58" spans="1:4" ht="15.75" customHeight="1" x14ac:dyDescent="0.25">
      <c r="A58" s="74"/>
      <c r="B58" s="6"/>
      <c r="C58" s="6"/>
      <c r="D58" s="6"/>
    </row>
    <row r="59" spans="1:4" ht="15.75" customHeight="1" x14ac:dyDescent="0.25">
      <c r="A59" s="74"/>
      <c r="B59" s="6"/>
      <c r="C59" s="6"/>
      <c r="D59" s="6"/>
    </row>
    <row r="60" spans="1:4" ht="15.75" customHeight="1" x14ac:dyDescent="0.25">
      <c r="A60" s="74"/>
      <c r="B60" s="6"/>
      <c r="C60" s="6"/>
      <c r="D60" s="6"/>
    </row>
    <row r="61" spans="1:4" ht="15.75" customHeight="1" x14ac:dyDescent="0.25">
      <c r="A61" s="74"/>
      <c r="B61" s="6"/>
      <c r="C61" s="6"/>
      <c r="D61" s="6"/>
    </row>
    <row r="62" spans="1:4" ht="15.75" customHeight="1" x14ac:dyDescent="0.25">
      <c r="A62" s="74"/>
      <c r="B62" s="6"/>
      <c r="C62" s="6"/>
      <c r="D62" s="6"/>
    </row>
    <row r="63" spans="1:4" ht="15.75" customHeight="1" x14ac:dyDescent="0.25">
      <c r="A63" s="75"/>
      <c r="B63" s="7"/>
      <c r="C63" s="7"/>
      <c r="D63" s="7"/>
    </row>
    <row r="64" spans="1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27">
    <mergeCell ref="AI2:AK2"/>
    <mergeCell ref="AI3:AK3"/>
    <mergeCell ref="Z3:AB3"/>
    <mergeCell ref="B33:D33"/>
    <mergeCell ref="B34:D34"/>
    <mergeCell ref="W3:Y3"/>
    <mergeCell ref="T3:V3"/>
    <mergeCell ref="Q3:S3"/>
    <mergeCell ref="E3:G3"/>
    <mergeCell ref="H3:J3"/>
    <mergeCell ref="K3:M3"/>
    <mergeCell ref="N3:P3"/>
    <mergeCell ref="AN2:AP2"/>
    <mergeCell ref="AN3:AP3"/>
    <mergeCell ref="AC2:AE2"/>
    <mergeCell ref="AC3:AE3"/>
    <mergeCell ref="AF2:AH2"/>
    <mergeCell ref="N2:P2"/>
    <mergeCell ref="Q2:S2"/>
    <mergeCell ref="T2:V2"/>
    <mergeCell ref="W2:Y2"/>
    <mergeCell ref="Z2:AB2"/>
    <mergeCell ref="B2:D2"/>
    <mergeCell ref="B3:D3"/>
    <mergeCell ref="E2:G2"/>
    <mergeCell ref="H2:J2"/>
    <mergeCell ref="K2:M2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P8" sqref="P8"/>
    </sheetView>
  </sheetViews>
  <sheetFormatPr defaultColWidth="12.625" defaultRowHeight="15" customHeight="1" x14ac:dyDescent="0.25"/>
  <cols>
    <col min="1" max="1" width="18.125" style="1" customWidth="1"/>
    <col min="2" max="2" width="14" style="1" customWidth="1"/>
    <col min="3" max="3" width="13.25" style="1" customWidth="1"/>
    <col min="4" max="4" width="13.75" style="1" customWidth="1"/>
    <col min="5" max="5" width="12.875" style="1" customWidth="1"/>
    <col min="6" max="6" width="11.625" style="1" customWidth="1"/>
    <col min="7" max="7" width="13.5" style="1" customWidth="1"/>
    <col min="8" max="8" width="12.375" style="1" customWidth="1"/>
    <col min="9" max="9" width="11.625" style="1" customWidth="1"/>
    <col min="10" max="10" width="10.125" style="1" customWidth="1"/>
    <col min="11" max="11" width="10.5" style="1" customWidth="1"/>
    <col min="12" max="16384" width="12.625" style="1"/>
  </cols>
  <sheetData>
    <row r="1" spans="1:14" ht="43.5" customHeight="1" x14ac:dyDescent="0.25">
      <c r="A1" s="28" t="s">
        <v>0</v>
      </c>
      <c r="B1" s="28" t="s">
        <v>21</v>
      </c>
      <c r="C1" s="61" t="s">
        <v>22</v>
      </c>
      <c r="D1" s="61" t="s">
        <v>24</v>
      </c>
      <c r="E1" s="61" t="s">
        <v>25</v>
      </c>
      <c r="F1" s="61" t="s">
        <v>27</v>
      </c>
      <c r="G1" s="61" t="s">
        <v>28</v>
      </c>
      <c r="H1" s="61" t="s">
        <v>30</v>
      </c>
      <c r="I1" s="28" t="s">
        <v>31</v>
      </c>
      <c r="J1" s="28" t="s">
        <v>32</v>
      </c>
      <c r="K1" s="28" t="s">
        <v>33</v>
      </c>
      <c r="L1" s="110" t="s">
        <v>48</v>
      </c>
      <c r="M1" s="114" t="s">
        <v>49</v>
      </c>
      <c r="N1" s="28" t="s">
        <v>51</v>
      </c>
    </row>
    <row r="2" spans="1:14" ht="15.7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95"/>
      <c r="M2" s="114"/>
      <c r="N2" s="28"/>
    </row>
    <row r="3" spans="1:14" ht="15.75" customHeight="1" x14ac:dyDescent="0.25">
      <c r="A3" s="28" t="s">
        <v>2</v>
      </c>
      <c r="B3" s="28" t="s">
        <v>3</v>
      </c>
      <c r="C3" s="28" t="s">
        <v>3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3</v>
      </c>
      <c r="I3" s="28" t="s">
        <v>3</v>
      </c>
      <c r="J3" s="28" t="s">
        <v>3</v>
      </c>
      <c r="K3" s="28" t="s">
        <v>3</v>
      </c>
      <c r="L3" s="95" t="s">
        <v>3</v>
      </c>
      <c r="M3" s="28" t="s">
        <v>3</v>
      </c>
      <c r="N3" s="28" t="s">
        <v>3</v>
      </c>
    </row>
    <row r="4" spans="1:14" ht="30" customHeight="1" x14ac:dyDescent="0.25">
      <c r="A4" s="68" t="s">
        <v>6</v>
      </c>
      <c r="B4" s="80">
        <v>20</v>
      </c>
      <c r="C4" s="81"/>
      <c r="D4" s="81"/>
      <c r="E4" s="81"/>
      <c r="F4" s="81"/>
      <c r="G4" s="81"/>
      <c r="H4" s="82">
        <v>424.81400000000002</v>
      </c>
      <c r="I4" s="88">
        <v>265.75299999999999</v>
      </c>
      <c r="J4" s="80">
        <v>2303</v>
      </c>
      <c r="K4" s="80">
        <v>150</v>
      </c>
      <c r="L4" s="111"/>
      <c r="M4" s="35">
        <v>885</v>
      </c>
      <c r="N4" s="35">
        <v>740</v>
      </c>
    </row>
    <row r="5" spans="1:14" ht="27.75" customHeight="1" x14ac:dyDescent="0.25">
      <c r="A5" s="68" t="s">
        <v>7</v>
      </c>
      <c r="B5" s="80">
        <v>5</v>
      </c>
      <c r="C5" s="81"/>
      <c r="D5" s="81"/>
      <c r="E5" s="81"/>
      <c r="F5" s="81"/>
      <c r="G5" s="81"/>
      <c r="H5" s="82">
        <v>159</v>
      </c>
      <c r="I5" s="88">
        <v>14.228</v>
      </c>
      <c r="J5" s="80">
        <v>632</v>
      </c>
      <c r="K5" s="80"/>
      <c r="L5" s="111"/>
      <c r="M5" s="35"/>
      <c r="N5" s="35">
        <v>605</v>
      </c>
    </row>
    <row r="6" spans="1:14" ht="27.75" customHeight="1" x14ac:dyDescent="0.25">
      <c r="A6" s="68" t="s">
        <v>41</v>
      </c>
      <c r="B6" s="80"/>
      <c r="C6" s="81"/>
      <c r="D6" s="81"/>
      <c r="E6" s="81"/>
      <c r="F6" s="81"/>
      <c r="G6" s="81"/>
      <c r="H6" s="82">
        <v>146.155</v>
      </c>
      <c r="I6" s="88">
        <v>53.113</v>
      </c>
      <c r="J6" s="80">
        <f>J21</f>
        <v>1951</v>
      </c>
      <c r="K6" s="80">
        <v>150</v>
      </c>
      <c r="L6" s="111"/>
      <c r="M6" s="35">
        <v>12.311</v>
      </c>
      <c r="N6" s="35"/>
    </row>
    <row r="7" spans="1:14" ht="30.75" customHeight="1" x14ac:dyDescent="0.25">
      <c r="A7" s="70" t="s">
        <v>9</v>
      </c>
      <c r="B7" s="83"/>
      <c r="C7" s="84"/>
      <c r="D7" s="84"/>
      <c r="E7" s="84"/>
      <c r="F7" s="84"/>
      <c r="G7" s="84"/>
      <c r="H7" s="83"/>
      <c r="I7" s="89"/>
      <c r="J7" s="83"/>
      <c r="K7" s="83"/>
      <c r="L7" s="112"/>
      <c r="M7" s="42"/>
      <c r="N7" s="42"/>
    </row>
    <row r="8" spans="1:14" ht="15.75" customHeight="1" x14ac:dyDescent="0.25">
      <c r="A8" s="66" t="s">
        <v>10</v>
      </c>
      <c r="B8" s="78"/>
      <c r="C8" s="66"/>
      <c r="D8" s="66"/>
      <c r="E8" s="66"/>
      <c r="F8" s="66"/>
      <c r="G8" s="66"/>
      <c r="H8" s="78"/>
      <c r="I8" s="90"/>
      <c r="J8" s="78"/>
      <c r="K8" s="78"/>
      <c r="L8" s="113"/>
      <c r="M8" s="19"/>
      <c r="N8" s="19"/>
    </row>
    <row r="9" spans="1:14" ht="15.75" customHeight="1" x14ac:dyDescent="0.25">
      <c r="A9" s="66" t="s">
        <v>11</v>
      </c>
      <c r="B9" s="78"/>
      <c r="C9" s="66"/>
      <c r="D9" s="66"/>
      <c r="E9" s="66"/>
      <c r="F9" s="66"/>
      <c r="G9" s="66"/>
      <c r="H9" s="78"/>
      <c r="I9" s="90"/>
      <c r="J9" s="78"/>
      <c r="K9" s="78"/>
      <c r="L9" s="113"/>
      <c r="M9" s="19"/>
      <c r="N9" s="19"/>
    </row>
    <row r="10" spans="1:14" ht="15.75" customHeight="1" x14ac:dyDescent="0.25">
      <c r="A10" s="70" t="s">
        <v>12</v>
      </c>
      <c r="B10" s="83"/>
      <c r="C10" s="84"/>
      <c r="D10" s="84"/>
      <c r="E10" s="84"/>
      <c r="F10" s="84"/>
      <c r="G10" s="84"/>
      <c r="H10" s="83"/>
      <c r="I10" s="89"/>
      <c r="J10" s="83"/>
      <c r="K10" s="83"/>
      <c r="L10" s="112"/>
      <c r="M10" s="42"/>
      <c r="N10" s="42"/>
    </row>
    <row r="11" spans="1:14" ht="15.75" customHeight="1" x14ac:dyDescent="0.25">
      <c r="A11" s="66" t="s">
        <v>10</v>
      </c>
      <c r="B11" s="78"/>
      <c r="C11" s="66"/>
      <c r="D11" s="66"/>
      <c r="E11" s="66"/>
      <c r="F11" s="66"/>
      <c r="G11" s="66"/>
      <c r="H11" s="78"/>
      <c r="I11" s="90"/>
      <c r="J11" s="78"/>
      <c r="K11" s="78"/>
      <c r="L11" s="113"/>
      <c r="M11" s="19"/>
      <c r="N11" s="19"/>
    </row>
    <row r="12" spans="1:14" ht="15.75" customHeight="1" x14ac:dyDescent="0.25">
      <c r="A12" s="66" t="s">
        <v>11</v>
      </c>
      <c r="B12" s="78"/>
      <c r="C12" s="66"/>
      <c r="D12" s="66"/>
      <c r="E12" s="66"/>
      <c r="F12" s="66"/>
      <c r="G12" s="66"/>
      <c r="H12" s="78"/>
      <c r="I12" s="90"/>
      <c r="J12" s="78"/>
      <c r="K12" s="78"/>
      <c r="L12" s="113"/>
      <c r="M12" s="19"/>
      <c r="N12" s="19"/>
    </row>
    <row r="13" spans="1:14" ht="15.75" customHeight="1" x14ac:dyDescent="0.25">
      <c r="A13" s="70" t="s">
        <v>13</v>
      </c>
      <c r="B13" s="83"/>
      <c r="C13" s="84"/>
      <c r="D13" s="84"/>
      <c r="E13" s="84"/>
      <c r="F13" s="84"/>
      <c r="G13" s="84"/>
      <c r="H13" s="83"/>
      <c r="I13" s="89"/>
      <c r="J13" s="83"/>
      <c r="K13" s="83"/>
      <c r="L13" s="112"/>
      <c r="M13" s="42"/>
      <c r="N13" s="42"/>
    </row>
    <row r="14" spans="1:14" ht="15.75" customHeight="1" x14ac:dyDescent="0.25">
      <c r="A14" s="66" t="s">
        <v>10</v>
      </c>
      <c r="B14" s="78"/>
      <c r="C14" s="66"/>
      <c r="D14" s="66"/>
      <c r="E14" s="66"/>
      <c r="F14" s="66"/>
      <c r="G14" s="66"/>
      <c r="H14" s="78"/>
      <c r="I14" s="90"/>
      <c r="J14" s="78"/>
      <c r="K14" s="78"/>
      <c r="L14" s="113"/>
      <c r="M14" s="19"/>
      <c r="N14" s="19"/>
    </row>
    <row r="15" spans="1:14" ht="15.75" customHeight="1" x14ac:dyDescent="0.25">
      <c r="A15" s="66" t="s">
        <v>11</v>
      </c>
      <c r="B15" s="78"/>
      <c r="C15" s="66"/>
      <c r="D15" s="66"/>
      <c r="E15" s="66"/>
      <c r="F15" s="66"/>
      <c r="G15" s="66"/>
      <c r="H15" s="78"/>
      <c r="I15" s="90"/>
      <c r="J15" s="78"/>
      <c r="K15" s="78"/>
      <c r="L15" s="113"/>
      <c r="M15" s="19"/>
      <c r="N15" s="19"/>
    </row>
    <row r="16" spans="1:14" ht="15.75" customHeight="1" x14ac:dyDescent="0.25">
      <c r="A16" s="70" t="s">
        <v>14</v>
      </c>
      <c r="B16" s="83"/>
      <c r="C16" s="84"/>
      <c r="D16" s="84"/>
      <c r="E16" s="84"/>
      <c r="F16" s="84"/>
      <c r="G16" s="84"/>
      <c r="H16" s="83"/>
      <c r="I16" s="89">
        <f>I20</f>
        <v>53.113</v>
      </c>
      <c r="J16" s="83"/>
      <c r="K16" s="83">
        <v>150</v>
      </c>
      <c r="L16" s="112"/>
      <c r="M16" s="42">
        <v>12</v>
      </c>
      <c r="N16" s="42"/>
    </row>
    <row r="17" spans="1:14" ht="15.75" customHeight="1" x14ac:dyDescent="0.25">
      <c r="A17" s="66" t="s">
        <v>15</v>
      </c>
      <c r="B17" s="78"/>
      <c r="C17" s="66"/>
      <c r="D17" s="66"/>
      <c r="E17" s="66"/>
      <c r="F17" s="66"/>
      <c r="G17" s="66"/>
      <c r="H17" s="78"/>
      <c r="I17" s="90"/>
      <c r="J17" s="78"/>
      <c r="K17" s="66"/>
      <c r="L17" s="113"/>
      <c r="M17" s="19"/>
      <c r="N17" s="19"/>
    </row>
    <row r="18" spans="1:14" ht="15.75" customHeight="1" x14ac:dyDescent="0.25">
      <c r="A18" s="66" t="s">
        <v>16</v>
      </c>
      <c r="B18" s="78"/>
      <c r="C18" s="66"/>
      <c r="D18" s="66"/>
      <c r="E18" s="66"/>
      <c r="F18" s="66"/>
      <c r="G18" s="66"/>
      <c r="H18" s="78"/>
      <c r="I18" s="90"/>
      <c r="J18" s="78"/>
      <c r="K18" s="66"/>
      <c r="L18" s="113"/>
      <c r="M18" s="19"/>
      <c r="N18" s="19"/>
    </row>
    <row r="19" spans="1:14" ht="15.75" customHeight="1" x14ac:dyDescent="0.25">
      <c r="A19" s="66" t="s">
        <v>10</v>
      </c>
      <c r="B19" s="78"/>
      <c r="C19" s="66"/>
      <c r="D19" s="66"/>
      <c r="E19" s="66"/>
      <c r="F19" s="66"/>
      <c r="G19" s="66"/>
      <c r="H19" s="78"/>
      <c r="I19" s="90"/>
      <c r="J19" s="78"/>
      <c r="K19" s="66"/>
      <c r="L19" s="113"/>
      <c r="M19" s="19">
        <v>12</v>
      </c>
      <c r="N19" s="19">
        <v>6</v>
      </c>
    </row>
    <row r="20" spans="1:14" ht="15.75" customHeight="1" x14ac:dyDescent="0.25">
      <c r="A20" s="66" t="s">
        <v>11</v>
      </c>
      <c r="B20" s="78"/>
      <c r="C20" s="66"/>
      <c r="D20" s="66"/>
      <c r="E20" s="66"/>
      <c r="F20" s="66"/>
      <c r="G20" s="66"/>
      <c r="H20" s="78"/>
      <c r="I20" s="90">
        <v>53.113</v>
      </c>
      <c r="J20" s="78"/>
      <c r="K20" s="66">
        <v>150</v>
      </c>
      <c r="L20" s="113"/>
      <c r="M20" s="19"/>
      <c r="N20" s="19"/>
    </row>
    <row r="21" spans="1:14" ht="15.75" customHeight="1" x14ac:dyDescent="0.25">
      <c r="A21" s="70" t="s">
        <v>17</v>
      </c>
      <c r="B21" s="83"/>
      <c r="C21" s="84"/>
      <c r="D21" s="84"/>
      <c r="E21" s="84"/>
      <c r="F21" s="84"/>
      <c r="G21" s="84"/>
      <c r="H21" s="83"/>
      <c r="I21" s="89"/>
      <c r="J21" s="83">
        <f>J22+J23+J24+J25</f>
        <v>1951</v>
      </c>
      <c r="K21" s="84"/>
      <c r="L21" s="112"/>
      <c r="M21" s="42"/>
      <c r="N21" s="42"/>
    </row>
    <row r="22" spans="1:14" ht="15.75" customHeight="1" x14ac:dyDescent="0.25">
      <c r="A22" s="66" t="s">
        <v>15</v>
      </c>
      <c r="B22" s="78"/>
      <c r="C22" s="66"/>
      <c r="D22" s="66"/>
      <c r="E22" s="66"/>
      <c r="F22" s="66"/>
      <c r="G22" s="66"/>
      <c r="H22" s="78"/>
      <c r="I22" s="90"/>
      <c r="J22" s="78">
        <v>198</v>
      </c>
      <c r="K22" s="66"/>
      <c r="L22" s="113"/>
      <c r="M22" s="19"/>
      <c r="N22" s="19"/>
    </row>
    <row r="23" spans="1:14" ht="15.75" customHeight="1" x14ac:dyDescent="0.25">
      <c r="A23" s="66" t="s">
        <v>16</v>
      </c>
      <c r="B23" s="78"/>
      <c r="C23" s="66"/>
      <c r="D23" s="66"/>
      <c r="E23" s="66"/>
      <c r="F23" s="66"/>
      <c r="G23" s="66"/>
      <c r="H23" s="78"/>
      <c r="I23" s="90"/>
      <c r="J23" s="78">
        <v>422</v>
      </c>
      <c r="K23" s="66"/>
      <c r="L23" s="113"/>
      <c r="M23" s="19"/>
      <c r="N23" s="19"/>
    </row>
    <row r="24" spans="1:14" ht="15.75" customHeight="1" x14ac:dyDescent="0.25">
      <c r="A24" s="66" t="s">
        <v>10</v>
      </c>
      <c r="B24" s="78"/>
      <c r="C24" s="66"/>
      <c r="D24" s="66"/>
      <c r="E24" s="66"/>
      <c r="F24" s="66"/>
      <c r="G24" s="66"/>
      <c r="H24" s="78"/>
      <c r="I24" s="90"/>
      <c r="J24" s="78">
        <v>480</v>
      </c>
      <c r="K24" s="66"/>
      <c r="L24" s="113"/>
      <c r="M24" s="19"/>
      <c r="N24" s="19">
        <v>1226</v>
      </c>
    </row>
    <row r="25" spans="1:14" ht="15.75" customHeight="1" x14ac:dyDescent="0.25">
      <c r="A25" s="66" t="s">
        <v>11</v>
      </c>
      <c r="B25" s="78"/>
      <c r="C25" s="66"/>
      <c r="D25" s="66"/>
      <c r="E25" s="66"/>
      <c r="F25" s="66"/>
      <c r="G25" s="66"/>
      <c r="H25" s="78"/>
      <c r="I25" s="90"/>
      <c r="J25" s="78">
        <v>851</v>
      </c>
      <c r="K25" s="66"/>
      <c r="L25" s="113"/>
      <c r="M25" s="19"/>
      <c r="N25" s="19">
        <v>3141</v>
      </c>
    </row>
    <row r="26" spans="1:14" ht="15.75" customHeight="1" x14ac:dyDescent="0.25">
      <c r="A26" s="70" t="s">
        <v>18</v>
      </c>
      <c r="B26" s="83"/>
      <c r="C26" s="84"/>
      <c r="D26" s="84"/>
      <c r="E26" s="84"/>
      <c r="F26" s="84"/>
      <c r="G26" s="84"/>
      <c r="H26" s="85">
        <v>146.155</v>
      </c>
      <c r="I26" s="89"/>
      <c r="J26" s="83"/>
      <c r="K26" s="84"/>
      <c r="L26" s="112"/>
      <c r="M26" s="42"/>
      <c r="N26" s="42"/>
    </row>
    <row r="27" spans="1:14" ht="15.75" customHeight="1" x14ac:dyDescent="0.25">
      <c r="A27" s="66" t="s">
        <v>16</v>
      </c>
      <c r="B27" s="78"/>
      <c r="C27" s="66"/>
      <c r="D27" s="66"/>
      <c r="E27" s="66"/>
      <c r="F27" s="66"/>
      <c r="G27" s="66"/>
      <c r="H27" s="78"/>
      <c r="I27" s="90"/>
      <c r="J27" s="78"/>
      <c r="K27" s="66"/>
      <c r="L27" s="113"/>
      <c r="M27" s="19"/>
      <c r="N27" s="19"/>
    </row>
    <row r="28" spans="1:14" ht="15.75" customHeight="1" x14ac:dyDescent="0.25">
      <c r="A28" s="66" t="s">
        <v>10</v>
      </c>
      <c r="B28" s="78"/>
      <c r="C28" s="66"/>
      <c r="D28" s="66"/>
      <c r="E28" s="66"/>
      <c r="F28" s="66"/>
      <c r="G28" s="66"/>
      <c r="H28" s="79">
        <v>139.41999999999999</v>
      </c>
      <c r="I28" s="90"/>
      <c r="J28" s="78"/>
      <c r="K28" s="66"/>
      <c r="L28" s="113"/>
      <c r="M28" s="19"/>
      <c r="N28" s="19">
        <v>528</v>
      </c>
    </row>
    <row r="29" spans="1:14" ht="15.75" customHeight="1" x14ac:dyDescent="0.25">
      <c r="A29" s="66" t="s">
        <v>11</v>
      </c>
      <c r="B29" s="78"/>
      <c r="C29" s="66"/>
      <c r="D29" s="66"/>
      <c r="E29" s="66"/>
      <c r="F29" s="66"/>
      <c r="G29" s="66"/>
      <c r="H29" s="79">
        <v>6.7350000000000003</v>
      </c>
      <c r="I29" s="90"/>
      <c r="J29" s="78"/>
      <c r="K29" s="66"/>
      <c r="L29" s="113"/>
      <c r="M29" s="19"/>
      <c r="N29" s="19">
        <v>1346</v>
      </c>
    </row>
    <row r="30" spans="1:14" ht="15.75" customHeight="1" x14ac:dyDescent="0.25">
      <c r="A30" s="28" t="s">
        <v>19</v>
      </c>
      <c r="B30" s="86">
        <v>25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87">
        <f>H4+H5+H6</f>
        <v>729.96900000000005</v>
      </c>
      <c r="I30" s="91">
        <v>333.09399999999999</v>
      </c>
      <c r="J30" s="86">
        <f>J4+J5+J6</f>
        <v>4886</v>
      </c>
      <c r="K30" s="61">
        <v>300</v>
      </c>
      <c r="L30" s="110">
        <v>0</v>
      </c>
      <c r="M30" s="25">
        <v>897</v>
      </c>
      <c r="N30" s="25">
        <v>7592</v>
      </c>
    </row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Прямі Договори</vt:lpstr>
      <vt:lpstr>Аукціони</vt:lpstr>
      <vt:lpstr>Загальна реалізація</vt:lpstr>
      <vt:lpstr>Загальна заготівля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Філюта Катерина Олександрівна</dc:creator>
  <cp:lastModifiedBy>Філюта Катерина Олександрівна</cp:lastModifiedBy>
  <dcterms:created xsi:type="dcterms:W3CDTF">2022-07-01T09:17:20Z</dcterms:created>
  <dcterms:modified xsi:type="dcterms:W3CDTF">2022-07-12T14:57:18Z</dcterms:modified>
</cp:coreProperties>
</file>